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ICERRECTORADO 2021\PLANTILLAS\"/>
    </mc:Choice>
  </mc:AlternateContent>
  <bookViews>
    <workbookView xWindow="240" yWindow="6255" windowWidth="12240" windowHeight="7755" tabRatio="796"/>
  </bookViews>
  <sheets>
    <sheet name="ACTA 1" sheetId="2" r:id="rId1"/>
    <sheet name="RESUMEN ACTA 1" sheetId="1" r:id="rId2"/>
    <sheet name="ACTA 2" sheetId="6" r:id="rId3"/>
    <sheet name="RESUMEN ACTA 2" sheetId="4" r:id="rId4"/>
    <sheet name="ACTA SORTEO BOLOS" sheetId="11" r:id="rId5"/>
    <sheet name="ACTA 3" sheetId="8" r:id="rId6"/>
    <sheet name="RESUMEN ACTA 3" sheetId="7" r:id="rId7"/>
    <sheet name="ACTA 4" sheetId="10" r:id="rId8"/>
    <sheet name="Hoja1" sheetId="13" r:id="rId9"/>
  </sheets>
  <calcPr calcId="162913"/>
</workbook>
</file>

<file path=xl/calcChain.xml><?xml version="1.0" encoding="utf-8"?>
<calcChain xmlns="http://schemas.openxmlformats.org/spreadsheetml/2006/main">
  <c r="W36" i="6" l="1"/>
  <c r="W35" i="6"/>
  <c r="W34" i="6"/>
  <c r="W33" i="6"/>
  <c r="W31" i="6"/>
  <c r="W30" i="6"/>
  <c r="W29" i="6"/>
  <c r="W27" i="6"/>
  <c r="W28" i="6" l="1"/>
  <c r="V19" i="8"/>
  <c r="X19" i="8" s="1"/>
  <c r="V16" i="8"/>
  <c r="X16" i="8" s="1"/>
  <c r="V12" i="8"/>
  <c r="X12" i="8" s="1"/>
  <c r="X23" i="8" l="1"/>
  <c r="W32" i="6"/>
  <c r="Y32" i="6" s="1"/>
  <c r="W26" i="6"/>
  <c r="W21" i="6"/>
  <c r="Y21" i="6" s="1"/>
  <c r="W12" i="6"/>
  <c r="Y12" i="6" s="1"/>
  <c r="AJ29" i="10" l="1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J12" i="10"/>
  <c r="AJ11" i="10"/>
  <c r="AJ10" i="10"/>
  <c r="AI44" i="11" l="1"/>
  <c r="AI42" i="11"/>
  <c r="AA44" i="11"/>
  <c r="AA42" i="11"/>
  <c r="S44" i="11"/>
  <c r="S42" i="11"/>
  <c r="K44" i="11"/>
  <c r="K42" i="11"/>
  <c r="C44" i="11"/>
  <c r="C42" i="11"/>
  <c r="AI38" i="11"/>
  <c r="AH36" i="11"/>
  <c r="AA38" i="11"/>
  <c r="Z36" i="11"/>
  <c r="S38" i="11"/>
  <c r="R36" i="11"/>
  <c r="K38" i="11"/>
  <c r="J36" i="11"/>
  <c r="C38" i="11"/>
  <c r="B36" i="11"/>
  <c r="G5" i="11"/>
  <c r="Y4" i="11"/>
  <c r="G4" i="11"/>
  <c r="G5" i="10" l="1"/>
  <c r="W7" i="8"/>
  <c r="W5" i="7"/>
  <c r="X7" i="6"/>
  <c r="W5" i="4"/>
  <c r="W7" i="2"/>
  <c r="Y4" i="10"/>
  <c r="H5" i="8"/>
  <c r="G5" i="7"/>
  <c r="I5" i="6"/>
  <c r="G5" i="4"/>
  <c r="H5" i="2"/>
  <c r="G4" i="10"/>
  <c r="H4" i="8"/>
  <c r="F4" i="7"/>
  <c r="I4" i="6"/>
  <c r="F4" i="4"/>
  <c r="H4" i="2"/>
  <c r="AM29" i="10" l="1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I43" i="10" l="1"/>
  <c r="AI41" i="10"/>
  <c r="AA43" i="10"/>
  <c r="AA41" i="10"/>
  <c r="S43" i="10"/>
  <c r="S41" i="10"/>
  <c r="K43" i="10"/>
  <c r="K41" i="10"/>
  <c r="C43" i="10"/>
  <c r="C41" i="10"/>
  <c r="AI37" i="10"/>
  <c r="AH35" i="10"/>
  <c r="AA37" i="10"/>
  <c r="Z35" i="10"/>
  <c r="S37" i="10"/>
  <c r="R35" i="10"/>
  <c r="K37" i="10"/>
  <c r="J35" i="10"/>
  <c r="C37" i="10"/>
  <c r="B35" i="10"/>
  <c r="AM10" i="10"/>
  <c r="U41" i="8"/>
  <c r="U39" i="8"/>
  <c r="U34" i="8"/>
  <c r="U32" i="8"/>
  <c r="O48" i="8"/>
  <c r="O46" i="8"/>
  <c r="O41" i="8"/>
  <c r="O39" i="8"/>
  <c r="O34" i="8"/>
  <c r="O32" i="8"/>
  <c r="I41" i="8"/>
  <c r="H39" i="8"/>
  <c r="I34" i="8"/>
  <c r="H32" i="8"/>
  <c r="C48" i="8"/>
  <c r="B46" i="8"/>
  <c r="C41" i="8"/>
  <c r="B39" i="8"/>
  <c r="C34" i="8"/>
  <c r="B32" i="8"/>
  <c r="U42" i="7"/>
  <c r="U40" i="7"/>
  <c r="U36" i="7"/>
  <c r="U34" i="7"/>
  <c r="O48" i="7"/>
  <c r="O46" i="7"/>
  <c r="O42" i="7"/>
  <c r="O40" i="7"/>
  <c r="O36" i="7"/>
  <c r="O34" i="7"/>
  <c r="H40" i="7"/>
  <c r="I42" i="7"/>
  <c r="I36" i="7"/>
  <c r="H34" i="7"/>
  <c r="C48" i="7"/>
  <c r="B46" i="7"/>
  <c r="C42" i="7"/>
  <c r="B40" i="7"/>
  <c r="C36" i="7"/>
  <c r="B34" i="7"/>
  <c r="V50" i="6"/>
  <c r="V48" i="6"/>
  <c r="V44" i="6"/>
  <c r="V42" i="6"/>
  <c r="P56" i="6"/>
  <c r="P54" i="6"/>
  <c r="P50" i="6"/>
  <c r="P48" i="6"/>
  <c r="P44" i="6"/>
  <c r="P42" i="6"/>
  <c r="J50" i="6"/>
  <c r="I48" i="6"/>
  <c r="J44" i="6"/>
  <c r="I42" i="6"/>
  <c r="D56" i="6"/>
  <c r="C54" i="6"/>
  <c r="D50" i="6"/>
  <c r="C48" i="6"/>
  <c r="D44" i="6"/>
  <c r="C42" i="6"/>
  <c r="U42" i="4"/>
  <c r="U40" i="4"/>
  <c r="U36" i="4"/>
  <c r="U34" i="4"/>
  <c r="O48" i="4"/>
  <c r="O46" i="4"/>
  <c r="O42" i="4"/>
  <c r="O40" i="4"/>
  <c r="O36" i="4"/>
  <c r="O34" i="4"/>
  <c r="I42" i="4"/>
  <c r="H40" i="4"/>
  <c r="I36" i="4"/>
  <c r="H34" i="4"/>
  <c r="C48" i="4"/>
  <c r="B46" i="4"/>
  <c r="C42" i="4"/>
  <c r="B40" i="4"/>
  <c r="C36" i="4"/>
  <c r="B34" i="4"/>
  <c r="U48" i="2"/>
  <c r="U46" i="2"/>
  <c r="U42" i="2"/>
  <c r="U40" i="2"/>
  <c r="O54" i="2"/>
  <c r="O52" i="2"/>
  <c r="O46" i="2"/>
  <c r="O48" i="2"/>
  <c r="O42" i="2"/>
  <c r="O40" i="2"/>
  <c r="I48" i="2"/>
  <c r="H46" i="2"/>
  <c r="I42" i="2"/>
  <c r="H40" i="2"/>
  <c r="C54" i="2"/>
  <c r="B52" i="2"/>
  <c r="C48" i="2"/>
  <c r="B46" i="2"/>
  <c r="C42" i="2"/>
  <c r="B40" i="2"/>
  <c r="Y36" i="2"/>
  <c r="R36" i="2"/>
  <c r="O36" i="2"/>
  <c r="Y26" i="6" l="1"/>
  <c r="Y37" i="6" s="1"/>
</calcChain>
</file>

<file path=xl/sharedStrings.xml><?xml version="1.0" encoding="utf-8"?>
<sst xmlns="http://schemas.openxmlformats.org/spreadsheetml/2006/main" count="649" uniqueCount="215">
  <si>
    <t>CUMPLIMIENTO DE REQUISITOS</t>
  </si>
  <si>
    <t>N°</t>
  </si>
  <si>
    <t>DATOS DEL POSTULANTE</t>
  </si>
  <si>
    <t>ASIGNATURA A LA QUE POSTULA</t>
  </si>
  <si>
    <t>REQUISITOS DE ACUERDO A LA CONVOCATORIA</t>
  </si>
  <si>
    <t>HABILITADO / INHABILITADO</t>
  </si>
  <si>
    <t>APELLIDOS Y NOMBRES</t>
  </si>
  <si>
    <t>C.I.</t>
  </si>
  <si>
    <t>SIGLA - CÓDIGO</t>
  </si>
  <si>
    <t>ASIGNATURA</t>
  </si>
  <si>
    <t>TRIBUNAL DOCENTE</t>
  </si>
  <si>
    <t>C.I.:</t>
  </si>
  <si>
    <t>TRIBUNAL ESTUDIANTIL</t>
  </si>
  <si>
    <t xml:space="preserve">Univ. </t>
  </si>
  <si>
    <t>ACTA N° 1</t>
  </si>
  <si>
    <t>SIGLA-CÓDIGO:</t>
  </si>
  <si>
    <t>Univ.</t>
  </si>
  <si>
    <t>ACTA N° 2</t>
  </si>
  <si>
    <t>EL ALTO,</t>
  </si>
  <si>
    <t>de</t>
  </si>
  <si>
    <t>CONCURSO DE MÉRITOS</t>
  </si>
  <si>
    <t>PUNTAJE SOBRE 30 PTS.</t>
  </si>
  <si>
    <t xml:space="preserve">PONDERACIÓN </t>
  </si>
  <si>
    <t>PUNTAJE</t>
  </si>
  <si>
    <t>ASPECTOS A EVALUARSE</t>
  </si>
  <si>
    <t>Formación Profesional (a+b+c+d+e+f+g+h)* 0,30 = 30 puntos</t>
  </si>
  <si>
    <t>Máx. 100</t>
  </si>
  <si>
    <t>a</t>
  </si>
  <si>
    <t>b</t>
  </si>
  <si>
    <t>c</t>
  </si>
  <si>
    <t>d</t>
  </si>
  <si>
    <t>e</t>
  </si>
  <si>
    <t>f</t>
  </si>
  <si>
    <t>g</t>
  </si>
  <si>
    <t>h</t>
  </si>
  <si>
    <t>Doctorado en el área</t>
  </si>
  <si>
    <t>Doctorado relacionado con el área</t>
  </si>
  <si>
    <t>Maestría en el área</t>
  </si>
  <si>
    <t>Maestría relacionada con el área</t>
  </si>
  <si>
    <t>Licenciado en la especialidad</t>
  </si>
  <si>
    <t>Licenciado relacionado con la especialidad</t>
  </si>
  <si>
    <t>Diplomado en educación superior</t>
  </si>
  <si>
    <t>Especialidad en el área</t>
  </si>
  <si>
    <t>Investigación científica y producción intelectual (a+b+c+d)* 0,35 = 35 puntos</t>
  </si>
  <si>
    <t>Libros publicados con depósito legal</t>
  </si>
  <si>
    <t>Libros inéditos (presentado original al tribunal)</t>
  </si>
  <si>
    <t>Manuales o textos publicados</t>
  </si>
  <si>
    <t>Ensayos o artículos publicados en revista nacional o internacional</t>
  </si>
  <si>
    <t>1)</t>
  </si>
  <si>
    <t>2)</t>
  </si>
  <si>
    <t>Experiencia profesional y docente (a+b+c+d)* 0,2 = 20 puntos</t>
  </si>
  <si>
    <t>Experiencia docente, por cada año o dos semestres académicos</t>
  </si>
  <si>
    <t>Vida universitaria en la UPEA (a+b+c+d)* 0,15 = 15 puntos</t>
  </si>
  <si>
    <t>Puntaje Final (1+2+3+4)* 0,30 = 30 puntos</t>
  </si>
  <si>
    <t>R.U.:</t>
  </si>
  <si>
    <t>R.U.</t>
  </si>
  <si>
    <t>PUNTAJE SOBRE 70 PTS.</t>
  </si>
  <si>
    <t>ACTA N° 3</t>
  </si>
  <si>
    <t>Presentación y defensa del plan de trabajo</t>
  </si>
  <si>
    <t>10 puntos</t>
  </si>
  <si>
    <t>Máx. 4</t>
  </si>
  <si>
    <t>Máx. 3</t>
  </si>
  <si>
    <t>Didáctica y metodología</t>
  </si>
  <si>
    <t>Motivación y coherencia en la exposición</t>
  </si>
  <si>
    <t>Manejo de pizarra y material didáctico</t>
  </si>
  <si>
    <t>45 puntos</t>
  </si>
  <si>
    <t>Máx. 25</t>
  </si>
  <si>
    <t>Máx. 20</t>
  </si>
  <si>
    <t>Conocimiento del tema</t>
  </si>
  <si>
    <t>Dominio del tema</t>
  </si>
  <si>
    <t>Respuesta a las preguntas</t>
  </si>
  <si>
    <t>Manejo de lenguaje o categoría científica</t>
  </si>
  <si>
    <t>Máx. 15</t>
  </si>
  <si>
    <t>Máx. 10</t>
  </si>
  <si>
    <t>Puntaje Final (1+2+3 = 100)* 0,7 = 70 puntos</t>
  </si>
  <si>
    <t>ACTA N° 4</t>
  </si>
  <si>
    <t>ASIGNATURA A LA QUE POSTULÓ</t>
  </si>
  <si>
    <t>PUNTAJE TOTAL SOBRE 100 PTS.</t>
  </si>
  <si>
    <t>CONCURSO DE MÉRITOS SOBRE 30 PTS.</t>
  </si>
  <si>
    <t>ACTA DE SORTEO DE BOLOS</t>
  </si>
  <si>
    <t>TEMA DE SORTEO</t>
  </si>
  <si>
    <t>AULA</t>
  </si>
  <si>
    <t>FECHA DE DEFENSA</t>
  </si>
  <si>
    <t>HORA DE DEFENSA</t>
  </si>
  <si>
    <t>Conocimiento de los contenidos mínimos y analíticos de la materia</t>
  </si>
  <si>
    <t>Conocimiento de la competencia y objetivos de la materia</t>
  </si>
  <si>
    <t>Conocimiento de la bibliografía de la materia</t>
  </si>
  <si>
    <t xml:space="preserve">Puntaje Final (1+2+3+4)* 0,30 = </t>
  </si>
  <si>
    <t xml:space="preserve">Puntaje Final (1+2+3 = 100)* 0,7 = </t>
  </si>
  <si>
    <t>UNIVERSIDAD PÚBLICA DE EL ALTO</t>
  </si>
  <si>
    <t>VICERRECTORADO</t>
  </si>
  <si>
    <t>N° C.I.</t>
  </si>
  <si>
    <t xml:space="preserve"> INHABILITADO</t>
  </si>
  <si>
    <t>APELLIDOS Y NOMBRE(S)</t>
  </si>
  <si>
    <t>CUMPLE
SI/NO</t>
  </si>
  <si>
    <t>ÁREA:</t>
  </si>
  <si>
    <t>CARRERA:</t>
  </si>
  <si>
    <t>GESTIÓN:</t>
  </si>
  <si>
    <t>N° C.I.:</t>
  </si>
  <si>
    <t>REG. COL. PROF.:</t>
  </si>
  <si>
    <t>ASIGNATURA:</t>
  </si>
  <si>
    <t>TRIBUNAL DOCENTE 1</t>
  </si>
  <si>
    <t>TRIBUNAL DOCENTE 2</t>
  </si>
  <si>
    <t>TRIBUNAL DOCENTE 3</t>
  </si>
  <si>
    <t>TRIBUNAL DOCENTE 4</t>
  </si>
  <si>
    <t>TRIBUNAL DOCENTE 5</t>
  </si>
  <si>
    <t>Nº C.I. TRIB.  DOCENTE 2</t>
  </si>
  <si>
    <t>Nº C.I. TRIB.  DOCENTE 3</t>
  </si>
  <si>
    <t>Nº C.I. TRIB.  DOCENTE 4</t>
  </si>
  <si>
    <t>Nº C.I. TRIB.  DOCENTE 5</t>
  </si>
  <si>
    <t>Nº C.I. TRIB.  DOCENTE 1</t>
  </si>
  <si>
    <t>TRIBUNAL ESTUDIANTIL 1</t>
  </si>
  <si>
    <t>TRIBUNAL ESTUDIANTIL 2</t>
  </si>
  <si>
    <t>TRIBUNAL ESTUDIANTIL 4</t>
  </si>
  <si>
    <t>TRIBUNAL ESTUDIANTIL 3</t>
  </si>
  <si>
    <t>TRIBUNAL ESTUDIANTIL 5</t>
  </si>
  <si>
    <t>Nº REG. UNIV. TRIB. EST. 1</t>
  </si>
  <si>
    <t>Nº REG. UNIV. TRIB. EST. 2</t>
  </si>
  <si>
    <t>Nº REG. UNIV. TRIB. EST. 3</t>
  </si>
  <si>
    <t>Nº REG. UNIV. TRIB. EST. 4</t>
  </si>
  <si>
    <t>Nº REG. UNIV. TRIB. EST. 5</t>
  </si>
  <si>
    <t>INFORMACIÓN</t>
  </si>
  <si>
    <t>Original y firmada por el postulante</t>
  </si>
  <si>
    <t>Original</t>
  </si>
  <si>
    <r>
      <rPr>
        <sz val="7"/>
        <color theme="1"/>
        <rFont val="Garamond"/>
        <family val="1"/>
      </rPr>
      <t>FECHA DE EMISIÓN</t>
    </r>
    <r>
      <rPr>
        <sz val="9"/>
        <color theme="1"/>
        <rFont val="Garamond"/>
        <family val="1"/>
      </rPr>
      <t xml:space="preserve">
/      /</t>
    </r>
  </si>
  <si>
    <t>….…Años,..…….Meses</t>
  </si>
  <si>
    <t>FIRMA POSTULANTE</t>
  </si>
  <si>
    <t>RESULTADOS DE CONCURSO DE MÉRITOS</t>
  </si>
  <si>
    <t>OBSERVACIÓN</t>
  </si>
  <si>
    <r>
      <rPr>
        <b/>
        <sz val="6.5"/>
        <color theme="1"/>
        <rFont val="Calibri"/>
        <family val="2"/>
        <scheme val="minor"/>
      </rPr>
      <t>NOTA:</t>
    </r>
    <r>
      <rPr>
        <sz val="6.5"/>
        <color theme="1"/>
        <rFont val="Calibri"/>
        <family val="2"/>
        <scheme val="minor"/>
      </rPr>
      <t xml:space="preserve"> En la columna de observación se deberá especificar el lugar obtenido por el postulante (1er. Lugar, 2do. Lugar, …..), asumiendo el mejor puntaje la asignación de la asignatura.</t>
    </r>
  </si>
  <si>
    <t xml:space="preserve"> HABILITADO</t>
  </si>
  <si>
    <t>RESULTADOS DE EXAMEN DE COMPETENCIA</t>
  </si>
  <si>
    <t>EXAMEN DE COMPETENCIA</t>
  </si>
  <si>
    <t>RESULTADO FINAL DEL CONCURSO DE MÉRITOS Y EXAMEN DE COMPETENCIA</t>
  </si>
  <si>
    <t>)</t>
  </si>
  <si>
    <t>Experiencia profesional, por cada año (</t>
  </si>
  <si>
    <t>● Como docente en el área (</t>
  </si>
  <si>
    <t>Años</t>
  </si>
  <si>
    <t>Años;</t>
  </si>
  <si>
    <t>Experiencia en auxiliatura de docencia, por cada año:</t>
  </si>
  <si>
    <t>o semestre:</t>
  </si>
  <si>
    <t>Semestres )</t>
  </si>
  <si>
    <t xml:space="preserve">    ● Como docente relacionado con el área (</t>
  </si>
  <si>
    <t xml:space="preserve">Fundador y/o autonomista, por cada año (años: </t>
  </si>
  <si>
    <t xml:space="preserve">  )</t>
  </si>
  <si>
    <t>Vicerrector</t>
  </si>
  <si>
    <t xml:space="preserve">Director </t>
  </si>
  <si>
    <t xml:space="preserve">Subdirector </t>
  </si>
  <si>
    <t>CAU</t>
  </si>
  <si>
    <t>HCA</t>
  </si>
  <si>
    <r>
      <t xml:space="preserve">Congresista, consejero de </t>
    </r>
    <r>
      <rPr>
        <sz val="9"/>
        <color theme="1"/>
        <rFont val="Garamond"/>
        <family val="1"/>
      </rPr>
      <t xml:space="preserve">HCU </t>
    </r>
  </si>
  <si>
    <t xml:space="preserve">HCC </t>
  </si>
  <si>
    <t>por cada uno.</t>
  </si>
  <si>
    <t xml:space="preserve">CAU </t>
  </si>
  <si>
    <t xml:space="preserve">HCA </t>
  </si>
  <si>
    <t>HCC</t>
  </si>
  <si>
    <t>etc)</t>
  </si>
  <si>
    <r>
      <t xml:space="preserve">Autoridades Universitarias (  </t>
    </r>
    <r>
      <rPr>
        <sz val="9"/>
        <color theme="1"/>
        <rFont val="Garamond"/>
        <family val="1"/>
      </rPr>
      <t>Rector</t>
    </r>
  </si>
  <si>
    <r>
      <t xml:space="preserve">  Comisiones (nombrado por Asambleas </t>
    </r>
    <r>
      <rPr>
        <sz val="9"/>
        <color theme="1"/>
        <rFont val="Garamond"/>
        <family val="1"/>
      </rPr>
      <t>HCU</t>
    </r>
  </si>
  <si>
    <t>ACTUALIZADO</t>
  </si>
  <si>
    <r>
      <rPr>
        <sz val="7"/>
        <color theme="1"/>
        <rFont val="Garamond"/>
        <family val="1"/>
      </rPr>
      <t>FECHA DE VENCIMIENTO</t>
    </r>
    <r>
      <rPr>
        <sz val="9"/>
        <color theme="1"/>
        <rFont val="Garamond"/>
        <family val="1"/>
      </rPr>
      <t xml:space="preserve">
/      /</t>
    </r>
  </si>
  <si>
    <r>
      <rPr>
        <sz val="5.5"/>
        <color theme="1"/>
        <rFont val="Garamond"/>
        <family val="1"/>
      </rPr>
      <t>FECHA DE EMISION</t>
    </r>
    <r>
      <rPr>
        <sz val="9"/>
        <color theme="1"/>
        <rFont val="Garamond"/>
        <family val="1"/>
      </rPr>
      <t xml:space="preserve">
/      /</t>
    </r>
  </si>
  <si>
    <r>
      <rPr>
        <sz val="6"/>
        <color theme="1"/>
        <rFont val="Garamond"/>
        <family val="1"/>
      </rPr>
      <t xml:space="preserve">FECHA DE EMISIÓN 
</t>
    </r>
    <r>
      <rPr>
        <sz val="9"/>
        <color theme="1"/>
        <rFont val="Garamond"/>
        <family val="1"/>
      </rPr>
      <t xml:space="preserve">
/      /</t>
    </r>
  </si>
  <si>
    <r>
      <rPr>
        <sz val="7"/>
        <color theme="1"/>
        <rFont val="Garamond"/>
        <family val="1"/>
      </rPr>
      <t>FECHA DE EMISIÓN IDIOMA EXTRANJERO       /        /      /                         Y NATIVO</t>
    </r>
    <r>
      <rPr>
        <sz val="9"/>
        <color theme="1"/>
        <rFont val="Garamond"/>
        <family val="1"/>
      </rPr>
      <t xml:space="preserve">
/      /</t>
    </r>
  </si>
  <si>
    <t>APELLIDOS Y NOMBRES DEL POSTULANTE:</t>
  </si>
  <si>
    <t>ADMISIÓN DOCENTE CATEGORIA CONTRATADO
CONCURSO DE MÉRITOS Y EXAMEN DE COMPETENCIA</t>
  </si>
  <si>
    <t>ANEXO 1-A</t>
  </si>
  <si>
    <t>RESULTADOS DE CUMPLIMIENTO DE REQUISITOS PARA DOCENTES CONTRATADOS</t>
  </si>
  <si>
    <t>ANEXO 2-A</t>
  </si>
  <si>
    <t>ACTA Nª 3</t>
  </si>
  <si>
    <t>ANEXO 3 - A</t>
  </si>
  <si>
    <t>EXAMEN DE COMPETENCIA SOBRE 70 PTS.</t>
  </si>
  <si>
    <t>P</t>
  </si>
  <si>
    <t>RESUMEN DEL ACTA N° 1-A</t>
  </si>
  <si>
    <t>RESUMEN DEL ACTA N° 2-A</t>
  </si>
  <si>
    <t>RESUMEN DEL ACTA N° 3-A</t>
  </si>
  <si>
    <t>ADMISION DOCENTE CATEGORIA INTERINOS</t>
  </si>
  <si>
    <t>CONCURSO DE MERITOS Y EXAMEN DE SUFICIENCIA</t>
  </si>
  <si>
    <t>ARREA:………………………………………………</t>
  </si>
  <si>
    <t>GESTION:……….</t>
  </si>
  <si>
    <t>CARRERA…………………………………………</t>
  </si>
  <si>
    <t>FIRMA Y N° DE CEDULA DE IDENTIDAD</t>
  </si>
  <si>
    <t>CINCO DOCENTES DE LA CARRERA ELEGIDOS EN LA AGDE (VEEDORES)</t>
  </si>
  <si>
    <t>AUTORIDADES DE LA CARRERA Y/O DEL ÁREA (VEEDORES)</t>
  </si>
  <si>
    <t>APELLIDOS Y NOMBRE(S) - (CARGO)</t>
  </si>
  <si>
    <t xml:space="preserve">                                                              ACTA DE FIRMAS DE LOS CALIFICADORES</t>
  </si>
  <si>
    <t xml:space="preserve"> APELLIDOS Y NOMBRES DEL POSTULANTE:</t>
  </si>
  <si>
    <t>ANEXO 2-B</t>
  </si>
  <si>
    <t>SOLICITUD DE ADMISIÓN A CONCURSO DE MÉRITOS Y EXAMEN DE COMPETENCIA, DIRIGIDO AL RECTOR DE LA UNIVERSIDAD PÚBLICA DE EL ALTO..</t>
  </si>
  <si>
    <t>COMPROBANTE DE PAGO DE DERECHO A CONCURSO DE MÉRITOS BS. 25 (ASIGNATURAS SEMESTRALES) y/o Bs. 50 (ASIGNATURAS ANUALES). POR ASIGNATURA, DEPÓSITO EN EL BANCO UNIÓN S.A. CTA. CTE. Nº: 10000004713083.</t>
  </si>
  <si>
    <t>EXPERIENCIA PROFESIONAL MÍNIMA DE DOS AÑOS A PARTIR DE LA EXTENSIÓN DEL TÍTULO EN PROVISIÓN NACIONAL</t>
  </si>
  <si>
    <t>EXPERIENCIA PROFESIONAL LABORAL DE DOS AÑOS EN EL ÁREA (CONTAR CON 2 AÑOS DE DESEMPEÑO LABORAL EN SU PROFESIÓN, EN SU CONDICIÓN DE PROFESIONAL A PARTIR DE LA EXTENSIÓN DE SU TÍTULO EN PROVISIÓN NACIONAL, DEBIENDO LA POSTULACIÓN SER PERTINENTE A LA QUE SE POSTULA)</t>
  </si>
  <si>
    <t>NO TENER PROCESOS UNIVERSITARIOS NI ADMINISTRATIVOS EN LA U.P.E.A. (CERTIFICADO EMITIDO POR EL TRIBUNAL DE PROCESOS UNIVERSITARIOS)</t>
  </si>
  <si>
    <t>PLAN DE TRABAJO EN BASE A LOS CONTENIDOS MÍNIMOS Y ANALÍTICOS CORRESPONDIENTES AL ÁREA, CARRERA Y ASIGNATURA A LA QUE POSTULA DE ACUERDO A LA ESPECIALIDAD</t>
  </si>
  <si>
    <t>CURRICULUM VITAE DEBIDAMENTE DOCUMENTADO, BAJO EL FORMATO DE VICERRECTORADO www.vicerrectorado.upea.bo “FORMATO DE HOJA DE VIDA DE DOCENTE)</t>
  </si>
  <si>
    <t>ESPECIFICAR UNIVERSIDAD DEL SISTEMA
…………………………………</t>
  </si>
  <si>
    <t>DIPLOMA ACADÉMICO CON GRADO IGUAL O SUPERIOR AL GRADO ACADÉMICO TERMINAL QUE OFRECE LA CARRERA CORRESPONDIENTE (FOTOCOPIA LEGALIZADA o FORM.REQ-201)</t>
  </si>
  <si>
    <t>TITULO EN PROVISIÓN NACIONAL CON DOS AÑOS DE VIGENCIA (FOTOCOPIA LEGALIZADA o FORM.REQ-201)</t>
  </si>
  <si>
    <t>TENER UN CURSO DE POSGRADO, MÍNIMO DIPLOMADO EN EDUCACIÓN SUPERIOR EMITIDO POR UNIVERSIDADES DEL SISTEMA DE LA UNIVERSIDAD BOLIVIANA (C.E.U.B.), (FOTOCOPIA LEGALIZADA o FORM.REQ-201).</t>
  </si>
  <si>
    <t>NO TENER ANTECEDENTES ANTI-AUTONOMISTAS EN LA UNIVERSIDAD (EXPEDIDO POR SECRETARIA GENERAL DE LA U.P.E.A. o FORM.REQ-201)</t>
  </si>
  <si>
    <t>NO TENER DEUDAS ECONÓMICAS PENDIENTES EN LA U.P.E.A. (CERTIFICACIÓN EMITIDA POR LA D.A.F. o FORM.REQ-201)</t>
  </si>
  <si>
    <t>NO HABER COBRADO BENEFICIOS SOCIALES EN LA U.P.E.A. (CERTIFICADO EMITIDO POR LA D.A.F. o FORM.REQ-201)</t>
  </si>
  <si>
    <t>NO TENER JUICIOS PENALES, CIVILES U OTROS EN CONTRA DE LA U.P.E.A. (CERTIFICADO EMITIDO POR LA D.A.J. o FORM.REQ-201)</t>
  </si>
  <si>
    <t>HABER CURSADO UN IDIOMA DE LAS NACIONES ORIGINARIAS Y OTRO EXTRANJERO. FOTOCOPIAS LEGALIZADAS DE CERTIFICADOS DE APROBACIÓN DE LOS IDIOMAS EMITIDO POR LA CARRERA DE LINGÜÍSTICA E IDIOMAS DE LA U.P.E.A. o FORM.REQ-201)</t>
  </si>
  <si>
    <t>Declaración jurada de actividad laboral de docentes a tiempo completo en otras universidades y los profesionales que tengan tiempo completo en otras instituciones públicas o privadas podrán postularse máximo a dos cargas horarias (32 horas). También pueden postularse los profesionales jubilados que tengan mucha trayectoria académica destacable según Resolución HCU N| 009/2015, La declaración debe estar llenado de acuerdo al reporte de AFPs (formularios actualizados) o en su caso se deben cerrar las casillas por el mismo postulante, no se le debe dejar en blanco. En caso de verificarse lo contrario a la declaración Jurada presentada, será pasible a proceso universitario. (RECABADO DE SECRETARIA GENERAL CON TIMBRE UNIVERSITARIO DE Bs.  10 o FORM.REQ-201)</t>
  </si>
  <si>
    <t>DECLARACIÓN JURADA DE CUMPLIMIENTO OBLIGATORIO DE LA NORMATIVA UNIVERSITARIA DE NO PARENTESCO (Recabar de secretaria de carrera y luego hacer sellar en Vicerrectorado o FORM.REQ-201).</t>
  </si>
  <si>
    <t>SER PROFESIONAL BOLIVIANO DE NACIMIENTO TITULADO DE UNA UNIVERSIDAD PÚBLICA DEL PAÍS (LOS TÍTULOS PROFESIONALES EXPEDIDOS EN EL EXTERIOR DEBERÁN SER DE LAS UNIVERSIDADES PÚBLICAS DEL PAÍS DE ORIGEN, CONVALIDADO Y EMITIDO POR EL COMITÉ EJECUTIVO DE LA UNIVERSIDAD BOLIVIANA, SEGÚN REGLAMENTO PERTINENTE); CONFORME A RESOLUCIÓN HCU N° 54-A/2010, SE TOMARÁ EN CUENTA A LOS PROFESIONALES TITULADOS DE LA EMI Y LA UNIVERSIDAD CATÓLICA BOLIVIANA SAN PABLO.</t>
  </si>
  <si>
    <t>FOTOCOPIA DE CÉDULA DE IDENTIDAD VIGENTE (BOLIVIANO DE NACIMIENTO)</t>
  </si>
  <si>
    <t xml:space="preserve">REPORTE DE AFPS  ACTUALIZADO 
Instrumento para controlar el cumplimiento de los incisos 9), 10) y 11) del artículo 26 del Reglamento de Régimen Docente.
*Los profesionales que trabajen en otra institución Pública o Privada deben adjuntar la última boleta de pago y certificado de horario de trabajo.
</t>
  </si>
  <si>
    <t>NO ADEUDO DE DOBLE PERCEPCIÓN DE AGUINALDOS. (Conforme a Resolución del HCU N° 147/2019 e Instructivo de Rectorado UPEA/DES.M.A.E./FGMA 001/2020).  (CERTIFICACIÓN EMITIDA POR LA D.A.F. o FORM.REQ-201)</t>
  </si>
  <si>
    <t>NO ADEUDO DE ACTIVOS FIJOS A LA UNIVERSIDAD PÚBLICA DE EL ALTO  (CERTIFICACIÓN EMITIDA POR LA UNIDAD DE ACTIVOS FIJOS)</t>
  </si>
  <si>
    <t>de 202</t>
  </si>
  <si>
    <r>
      <t xml:space="preserve">En ambientes de la Dirección de Carrera de Ciencias del Desarrollo, en fecha </t>
    </r>
    <r>
      <rPr>
        <sz val="11"/>
        <color rgb="FFFF0000"/>
        <rFont val="Calibri"/>
        <family val="2"/>
        <scheme val="minor"/>
      </rPr>
      <t>19 de noviembre 2021 a horas 09:30 a.m.</t>
    </r>
    <r>
      <rPr>
        <sz val="11"/>
        <color theme="1"/>
        <rFont val="Calibri"/>
        <family val="2"/>
        <scheme val="minor"/>
      </rPr>
      <t xml:space="preserve">, se realiza el sorteo de temas para el Examen de Competencia que se realizara el día </t>
    </r>
    <r>
      <rPr>
        <sz val="11"/>
        <color rgb="FFFF0000"/>
        <rFont val="Calibri"/>
        <family val="2"/>
        <scheme val="minor"/>
      </rPr>
      <t>martes 20 de noviembre 2021</t>
    </r>
    <r>
      <rPr>
        <sz val="11"/>
        <color theme="1"/>
        <rFont val="Calibri"/>
        <family val="2"/>
        <scheme val="minor"/>
      </rPr>
      <t xml:space="preserve"> y firman los postulantes, comisión evaluadora y Visto Bueno del Director de Carrera.</t>
    </r>
  </si>
  <si>
    <t>ADMISION DOCENTE CATEGORIA CONTRATADOS</t>
  </si>
  <si>
    <t>CONCURSO DE MERITOS Y EXAMEN DE COMPETENCIA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</si>
</sst>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GESTIÓN: &quot;@"/>
    <numFmt numFmtId="165" formatCode="[$-400A]hh:mm\ AM/PM;@"/>
    <numFmt numFmtId="166" formatCode="00&quot; Años&quot;"/>
    <numFmt numFmtId="167" formatCode="00"/>
    <numFmt numFmtId="168" formatCode="00&quot;,&quot;"/>
    <numFmt numFmtId="169" formatCode="00&quot; )&quot;"/>
  </numFmts>
  <fonts count="8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24"/>
      <color theme="1"/>
      <name val="Monotype Corsiva"/>
      <family val="4"/>
    </font>
    <font>
      <sz val="7.5"/>
      <color theme="1"/>
      <name val="Calibri"/>
      <family val="2"/>
    </font>
    <font>
      <b/>
      <sz val="15"/>
      <color rgb="FFFF0000"/>
      <name val="High Tower Text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i/>
      <sz val="14"/>
      <color rgb="FF000000"/>
      <name val="Garamond"/>
      <family val="1"/>
    </font>
    <font>
      <b/>
      <sz val="7"/>
      <color theme="1"/>
      <name val="Garamond"/>
      <family val="1"/>
    </font>
    <font>
      <sz val="8"/>
      <color theme="1"/>
      <name val="Garamond"/>
      <family val="1"/>
    </font>
    <font>
      <sz val="7"/>
      <color theme="1"/>
      <name val="Garamond"/>
      <family val="1"/>
    </font>
    <font>
      <b/>
      <i/>
      <sz val="12"/>
      <color rgb="FF000000"/>
      <name val="Monotype Corsiva"/>
      <family val="4"/>
    </font>
    <font>
      <sz val="8"/>
      <color rgb="FF000000"/>
      <name val="Times New Roman"/>
      <family val="1"/>
    </font>
    <font>
      <b/>
      <i/>
      <sz val="7"/>
      <color rgb="FF000000"/>
      <name val="Garamond"/>
      <family val="1"/>
    </font>
    <font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i/>
      <sz val="8"/>
      <color rgb="FF000000"/>
      <name val="Garamond"/>
      <family val="1"/>
    </font>
    <font>
      <sz val="8"/>
      <color rgb="FF000000"/>
      <name val="Calibri"/>
      <family val="2"/>
    </font>
    <font>
      <sz val="7"/>
      <color theme="1"/>
      <name val="Calibri"/>
      <family val="2"/>
      <scheme val="minor"/>
    </font>
    <font>
      <b/>
      <i/>
      <sz val="10"/>
      <color theme="1"/>
      <name val="Garamond"/>
      <family val="1"/>
    </font>
    <font>
      <b/>
      <sz val="4"/>
      <color theme="1"/>
      <name val="Times New Roman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7.5"/>
      <color rgb="FF000000"/>
      <name val="Garamond"/>
      <family val="1"/>
    </font>
    <font>
      <sz val="10"/>
      <color theme="1"/>
      <name val="Garamond"/>
      <family val="1"/>
    </font>
    <font>
      <b/>
      <sz val="6"/>
      <color theme="1"/>
      <name val="Garamond"/>
      <family val="1"/>
    </font>
    <font>
      <b/>
      <sz val="11"/>
      <color theme="1"/>
      <name val="Garamond"/>
      <family val="1"/>
    </font>
    <font>
      <b/>
      <sz val="13"/>
      <color theme="1"/>
      <name val="Garamond"/>
      <family val="1"/>
    </font>
    <font>
      <sz val="11"/>
      <color theme="1"/>
      <name val="Garamond"/>
      <family val="1"/>
    </font>
    <font>
      <sz val="13"/>
      <color theme="1"/>
      <name val="Garamond"/>
      <family val="1"/>
    </font>
    <font>
      <sz val="13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8"/>
      <color theme="1"/>
      <name val="Garamond"/>
      <family val="1"/>
    </font>
    <font>
      <sz val="7.5"/>
      <color theme="1"/>
      <name val="Garamond"/>
      <family val="1"/>
    </font>
    <font>
      <b/>
      <sz val="10"/>
      <color theme="1"/>
      <name val="Garamond"/>
      <family val="1"/>
    </font>
    <font>
      <b/>
      <sz val="12"/>
      <color theme="1"/>
      <name val="Garamond"/>
      <family val="1"/>
    </font>
    <font>
      <b/>
      <sz val="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5"/>
      <color theme="1"/>
      <name val="Arial"/>
      <family val="2"/>
    </font>
    <font>
      <sz val="10.5"/>
      <color theme="1"/>
      <name val="Arial"/>
      <family val="2"/>
    </font>
    <font>
      <b/>
      <i/>
      <sz val="12"/>
      <color theme="1"/>
      <name val="Arial"/>
      <family val="2"/>
    </font>
    <font>
      <sz val="9.5"/>
      <color theme="1"/>
      <name val="Arial"/>
      <family val="2"/>
    </font>
    <font>
      <b/>
      <sz val="12"/>
      <color rgb="FF000000"/>
      <name val="Arial"/>
      <family val="2"/>
    </font>
    <font>
      <b/>
      <i/>
      <sz val="15"/>
      <color rgb="FF000000"/>
      <name val="Garamond"/>
      <family val="1"/>
    </font>
    <font>
      <b/>
      <i/>
      <sz val="16"/>
      <color rgb="FF000000"/>
      <name val="Garamond"/>
      <family val="1"/>
    </font>
    <font>
      <b/>
      <i/>
      <sz val="17"/>
      <color theme="1"/>
      <name val="Garamond"/>
      <family val="1"/>
    </font>
    <font>
      <sz val="11.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1.5"/>
      <color theme="1"/>
      <name val="Arial"/>
      <family val="2"/>
    </font>
    <font>
      <sz val="7"/>
      <color rgb="FF006600"/>
      <name val="Calibri"/>
      <family val="2"/>
      <scheme val="minor"/>
    </font>
    <font>
      <sz val="8"/>
      <color rgb="FF006600"/>
      <name val="Calibri"/>
      <family val="2"/>
      <scheme val="minor"/>
    </font>
    <font>
      <sz val="6"/>
      <color theme="1"/>
      <name val="Garamond"/>
      <family val="1"/>
    </font>
    <font>
      <sz val="5.5"/>
      <color theme="1"/>
      <name val="Garamond"/>
      <family val="1"/>
    </font>
    <font>
      <sz val="11"/>
      <color rgb="FFFF0000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5"/>
      <color theme="0"/>
      <name val="Calibri"/>
      <family val="2"/>
      <scheme val="minor"/>
    </font>
    <font>
      <sz val="8.5"/>
      <color theme="1"/>
      <name val="Garamond"/>
      <family val="1"/>
    </font>
    <font>
      <b/>
      <sz val="8"/>
      <color rgb="FF000000"/>
      <name val="Arial"/>
      <family val="2"/>
    </font>
    <font>
      <b/>
      <i/>
      <sz val="13"/>
      <color rgb="FF000000"/>
      <name val="Garamond"/>
      <family val="1"/>
    </font>
    <font>
      <sz val="8"/>
      <color theme="1"/>
      <name val="Arial"/>
      <family val="2"/>
    </font>
    <font>
      <sz val="5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b/>
      <sz val="7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gray125">
        <bgColor auto="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0" fillId="0" borderId="0" xfId="0" applyAlignment="1">
      <alignment horizontal="justify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17" fillId="0" borderId="0" xfId="0" applyFont="1" applyAlignment="1">
      <alignment horizontal="left" readingOrder="1"/>
    </xf>
    <xf numFmtId="0" fontId="8" fillId="0" borderId="0" xfId="0" applyFont="1" applyAlignment="1">
      <alignment horizontal="justify"/>
    </xf>
    <xf numFmtId="0" fontId="20" fillId="0" borderId="0" xfId="0" applyFont="1"/>
    <xf numFmtId="0" fontId="18" fillId="0" borderId="0" xfId="0" applyFont="1" applyBorder="1" applyAlignment="1"/>
    <xf numFmtId="0" fontId="17" fillId="0" borderId="0" xfId="0" applyFont="1" applyBorder="1" applyAlignment="1"/>
    <xf numFmtId="0" fontId="16" fillId="0" borderId="7" xfId="0" applyFont="1" applyBorder="1" applyAlignment="1"/>
    <xf numFmtId="0" fontId="16" fillId="0" borderId="0" xfId="0" applyFont="1" applyBorder="1" applyAlignment="1"/>
    <xf numFmtId="0" fontId="14" fillId="0" borderId="0" xfId="0" applyFont="1" applyBorder="1" applyAlignment="1"/>
    <xf numFmtId="0" fontId="20" fillId="0" borderId="0" xfId="0" applyFont="1" applyBorder="1"/>
    <xf numFmtId="0" fontId="17" fillId="0" borderId="0" xfId="0" applyFont="1" applyBorder="1" applyAlignment="1">
      <alignment horizontal="left" readingOrder="1"/>
    </xf>
    <xf numFmtId="0" fontId="19" fillId="0" borderId="0" xfId="0" applyFont="1" applyBorder="1" applyAlignment="1"/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readingOrder="1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readingOrder="1"/>
    </xf>
    <xf numFmtId="0" fontId="1" fillId="0" borderId="0" xfId="0" applyFont="1"/>
    <xf numFmtId="0" fontId="1" fillId="0" borderId="5" xfId="0" applyFont="1" applyBorder="1" applyAlignment="1"/>
    <xf numFmtId="0" fontId="22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5" fillId="0" borderId="0" xfId="0" applyFont="1" applyAlignment="1"/>
    <xf numFmtId="0" fontId="1" fillId="0" borderId="0" xfId="0" applyFont="1" applyFill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49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 readingOrder="1"/>
    </xf>
    <xf numFmtId="0" fontId="41" fillId="0" borderId="0" xfId="0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49" fillId="0" borderId="8" xfId="0" applyNumberFormat="1" applyFont="1" applyBorder="1" applyAlignment="1">
      <alignment vertical="center"/>
    </xf>
    <xf numFmtId="0" fontId="48" fillId="0" borderId="0" xfId="0" applyNumberFormat="1" applyFont="1" applyAlignment="1">
      <alignment horizontal="right" vertical="center"/>
    </xf>
    <xf numFmtId="0" fontId="46" fillId="0" borderId="0" xfId="0" applyFont="1"/>
    <xf numFmtId="0" fontId="55" fillId="0" borderId="0" xfId="0" applyFont="1" applyAlignment="1"/>
    <xf numFmtId="0" fontId="56" fillId="0" borderId="0" xfId="0" applyNumberFormat="1" applyFont="1" applyAlignment="1">
      <alignment horizontal="center" vertical="center"/>
    </xf>
    <xf numFmtId="0" fontId="39" fillId="0" borderId="0" xfId="0" applyNumberFormat="1" applyFont="1" applyBorder="1" applyAlignment="1">
      <alignment horizontal="left" vertical="center"/>
    </xf>
    <xf numFmtId="0" fontId="43" fillId="0" borderId="0" xfId="0" applyNumberFormat="1" applyFont="1" applyAlignment="1">
      <alignment horizontal="right" vertical="center"/>
    </xf>
    <xf numFmtId="0" fontId="3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 vertical="center"/>
    </xf>
    <xf numFmtId="0" fontId="48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72" fillId="0" borderId="0" xfId="0" applyFont="1" applyAlignment="1"/>
    <xf numFmtId="0" fontId="72" fillId="0" borderId="0" xfId="0" applyFont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vertical="center" wrapText="1"/>
    </xf>
    <xf numFmtId="0" fontId="30" fillId="8" borderId="9" xfId="0" applyFont="1" applyFill="1" applyBorder="1" applyAlignment="1">
      <alignment vertical="center" wrapText="1"/>
    </xf>
    <xf numFmtId="167" fontId="28" fillId="5" borderId="1" xfId="0" applyNumberFormat="1" applyFont="1" applyFill="1" applyBorder="1" applyAlignment="1">
      <alignment horizontal="center" vertical="center" wrapText="1"/>
    </xf>
    <xf numFmtId="168" fontId="28" fillId="5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69" fontId="30" fillId="8" borderId="1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7" fillId="0" borderId="0" xfId="0" applyFont="1"/>
    <xf numFmtId="0" fontId="78" fillId="0" borderId="0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62" fillId="0" borderId="0" xfId="0" applyFont="1" applyAlignment="1">
      <alignment horizontal="right" vertical="center" wrapText="1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57" fillId="1" borderId="4" xfId="0" applyFont="1" applyFill="1" applyBorder="1" applyAlignment="1">
      <alignment horizontal="center" vertical="center" readingOrder="1"/>
    </xf>
    <xf numFmtId="0" fontId="47" fillId="0" borderId="0" xfId="0" applyNumberFormat="1" applyFont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41" fillId="0" borderId="21" xfId="0" applyNumberFormat="1" applyFont="1" applyBorder="1" applyAlignment="1">
      <alignment horizontal="left" vertical="center"/>
    </xf>
    <xf numFmtId="0" fontId="41" fillId="0" borderId="7" xfId="0" applyNumberFormat="1" applyFont="1" applyBorder="1" applyAlignment="1">
      <alignment horizontal="left" vertical="center"/>
    </xf>
    <xf numFmtId="0" fontId="51" fillId="0" borderId="0" xfId="0" applyNumberFormat="1" applyFont="1" applyAlignment="1">
      <alignment horizontal="right" vertical="center"/>
    </xf>
    <xf numFmtId="0" fontId="54" fillId="0" borderId="8" xfId="0" applyNumberFormat="1" applyFont="1" applyBorder="1" applyAlignment="1">
      <alignment horizontal="right"/>
    </xf>
    <xf numFmtId="0" fontId="5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1" fillId="0" borderId="21" xfId="0" applyNumberFormat="1" applyFont="1" applyBorder="1" applyAlignment="1">
      <alignment horizontal="center" vertical="center"/>
    </xf>
    <xf numFmtId="0" fontId="39" fillId="0" borderId="21" xfId="0" applyNumberFormat="1" applyFont="1" applyBorder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66" fillId="0" borderId="3" xfId="0" applyFont="1" applyBorder="1" applyAlignment="1">
      <alignment horizontal="left" vertical="center" wrapText="1"/>
    </xf>
    <xf numFmtId="0" fontId="66" fillId="0" borderId="1" xfId="0" applyFont="1" applyBorder="1" applyAlignment="1">
      <alignment horizontal="left" vertical="center" wrapText="1"/>
    </xf>
    <xf numFmtId="0" fontId="66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distributed" wrapText="1"/>
    </xf>
    <xf numFmtId="0" fontId="12" fillId="0" borderId="9" xfId="0" applyFont="1" applyBorder="1" applyAlignment="1">
      <alignment horizontal="center" vertical="distributed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5" fillId="0" borderId="7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64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9" fillId="0" borderId="7" xfId="0" applyNumberFormat="1" applyFont="1" applyBorder="1" applyAlignment="1">
      <alignment horizontal="left" vertical="center"/>
    </xf>
    <xf numFmtId="0" fontId="43" fillId="0" borderId="0" xfId="0" applyNumberFormat="1" applyFont="1" applyAlignment="1">
      <alignment horizontal="right" vertical="center"/>
    </xf>
    <xf numFmtId="0" fontId="54" fillId="0" borderId="0" xfId="0" applyNumberFormat="1" applyFont="1" applyAlignment="1">
      <alignment horizontal="right"/>
    </xf>
    <xf numFmtId="0" fontId="41" fillId="0" borderId="7" xfId="0" applyNumberFormat="1" applyFont="1" applyBorder="1" applyAlignment="1">
      <alignment horizontal="center"/>
    </xf>
    <xf numFmtId="0" fontId="41" fillId="0" borderId="21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75" fillId="0" borderId="4" xfId="0" applyFont="1" applyBorder="1" applyAlignment="1">
      <alignment horizontal="center"/>
    </xf>
    <xf numFmtId="0" fontId="74" fillId="1" borderId="4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2" fillId="0" borderId="0" xfId="0" applyNumberFormat="1" applyFont="1" applyAlignment="1">
      <alignment horizontal="right" vertical="center"/>
    </xf>
    <xf numFmtId="0" fontId="40" fillId="0" borderId="7" xfId="0" applyNumberFormat="1" applyFont="1" applyBorder="1" applyAlignment="1">
      <alignment horizontal="left" vertical="center"/>
    </xf>
    <xf numFmtId="0" fontId="48" fillId="0" borderId="0" xfId="0" applyNumberFormat="1" applyFont="1" applyAlignment="1">
      <alignment horizontal="right" vertical="center"/>
    </xf>
    <xf numFmtId="0" fontId="53" fillId="0" borderId="21" xfId="0" applyNumberFormat="1" applyFont="1" applyBorder="1" applyAlignment="1">
      <alignment horizontal="center" vertical="center"/>
    </xf>
    <xf numFmtId="0" fontId="63" fillId="3" borderId="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168" fontId="23" fillId="8" borderId="1" xfId="0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166" fontId="30" fillId="8" borderId="1" xfId="0" applyNumberFormat="1" applyFont="1" applyFill="1" applyBorder="1" applyAlignment="1">
      <alignment horizontal="left" vertical="center" wrapText="1"/>
    </xf>
    <xf numFmtId="166" fontId="30" fillId="8" borderId="1" xfId="0" applyNumberFormat="1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readingOrder="1"/>
    </xf>
    <xf numFmtId="0" fontId="27" fillId="2" borderId="15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1" borderId="2" xfId="0" applyFont="1" applyFill="1" applyBorder="1" applyAlignment="1">
      <alignment horizontal="center" vertical="center"/>
    </xf>
    <xf numFmtId="0" fontId="44" fillId="4" borderId="17" xfId="0" applyFont="1" applyFill="1" applyBorder="1" applyAlignment="1">
      <alignment horizontal="center" vertical="center"/>
    </xf>
    <xf numFmtId="0" fontId="44" fillId="4" borderId="18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32" fillId="4" borderId="17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0" fillId="1" borderId="1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68" fontId="73" fillId="8" borderId="1" xfId="0" applyNumberFormat="1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0" fillId="1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right" vertical="justify" wrapText="1"/>
    </xf>
    <xf numFmtId="0" fontId="33" fillId="0" borderId="1" xfId="0" applyFont="1" applyBorder="1" applyAlignment="1">
      <alignment horizontal="right" vertical="justify" wrapText="1"/>
    </xf>
    <xf numFmtId="0" fontId="0" fillId="1" borderId="9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/>
    </xf>
    <xf numFmtId="0" fontId="76" fillId="0" borderId="0" xfId="0" applyNumberFormat="1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1" fillId="0" borderId="7" xfId="0" applyFont="1" applyBorder="1" applyAlignment="1">
      <alignment horizontal="left" vertical="center"/>
    </xf>
    <xf numFmtId="0" fontId="41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1" fillId="3" borderId="2" xfId="0" applyFont="1" applyFill="1" applyBorder="1" applyAlignment="1">
      <alignment horizontal="center" vertical="center"/>
    </xf>
    <xf numFmtId="165" fontId="34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5" fillId="0" borderId="7" xfId="0" applyFont="1" applyBorder="1" applyAlignment="1">
      <alignment horizontal="left"/>
    </xf>
    <xf numFmtId="0" fontId="27" fillId="2" borderId="1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41" fillId="1" borderId="4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/>
    </xf>
    <xf numFmtId="0" fontId="33" fillId="0" borderId="3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33" fillId="0" borderId="20" xfId="0" applyFont="1" applyBorder="1" applyAlignment="1">
      <alignment horizontal="right" vertical="center" wrapText="1"/>
    </xf>
    <xf numFmtId="0" fontId="42" fillId="0" borderId="0" xfId="0" applyFont="1" applyAlignment="1">
      <alignment horizontal="left"/>
    </xf>
    <xf numFmtId="0" fontId="50" fillId="7" borderId="4" xfId="0" applyFont="1" applyFill="1" applyBorder="1" applyAlignment="1">
      <alignment horizontal="center" vertical="center" readingOrder="1"/>
    </xf>
    <xf numFmtId="0" fontId="2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61" fillId="4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0" fillId="1" borderId="4" xfId="0" applyFont="1" applyFill="1" applyBorder="1" applyAlignment="1">
      <alignment horizontal="center" vertical="center"/>
    </xf>
    <xf numFmtId="0" fontId="59" fillId="0" borderId="4" xfId="0" applyFont="1" applyBorder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left" vertical="center"/>
    </xf>
    <xf numFmtId="0" fontId="69" fillId="0" borderId="5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/>
    </xf>
    <xf numFmtId="0" fontId="79" fillId="2" borderId="3" xfId="0" applyFont="1" applyFill="1" applyBorder="1" applyAlignment="1">
      <alignment horizontal="center" vertical="center" wrapText="1"/>
    </xf>
    <xf numFmtId="0" fontId="79" fillId="2" borderId="1" xfId="0" applyFont="1" applyFill="1" applyBorder="1" applyAlignment="1">
      <alignment horizontal="center" vertical="center" wrapText="1"/>
    </xf>
    <xf numFmtId="0" fontId="79" fillId="2" borderId="9" xfId="0" applyFont="1" applyFill="1" applyBorder="1" applyAlignment="1">
      <alignment horizontal="center" vertical="center" wrapText="1"/>
    </xf>
    <xf numFmtId="0" fontId="79" fillId="2" borderId="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46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139212</xdr:colOff>
      <xdr:row>4</xdr:row>
      <xdr:rowOff>129686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111125</xdr:colOff>
      <xdr:row>4</xdr:row>
      <xdr:rowOff>101599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</xdr:colOff>
      <xdr:row>0</xdr:row>
      <xdr:rowOff>0</xdr:rowOff>
    </xdr:from>
    <xdr:to>
      <xdr:col>1</xdr:col>
      <xdr:colOff>112745</xdr:colOff>
      <xdr:row>4</xdr:row>
      <xdr:rowOff>110994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8" y="0"/>
          <a:ext cx="66675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4</xdr:row>
      <xdr:rowOff>123465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61452</xdr:colOff>
      <xdr:row>0</xdr:row>
      <xdr:rowOff>0</xdr:rowOff>
    </xdr:from>
    <xdr:to>
      <xdr:col>2</xdr:col>
      <xdr:colOff>205863</xdr:colOff>
      <xdr:row>4</xdr:row>
      <xdr:rowOff>153321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2" y="0"/>
          <a:ext cx="66675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4</xdr:row>
      <xdr:rowOff>123824</xdr:rowOff>
    </xdr:to>
    <xdr:pic>
      <xdr:nvPicPr>
        <xdr:cNvPr id="4" name="Imagen 3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4</xdr:row>
      <xdr:rowOff>142874</xdr:rowOff>
    </xdr:to>
    <xdr:pic>
      <xdr:nvPicPr>
        <xdr:cNvPr id="4" name="Imagen 3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144411</xdr:colOff>
      <xdr:row>4</xdr:row>
      <xdr:rowOff>137958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3</xdr:row>
      <xdr:rowOff>171449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topLeftCell="A37" zoomScale="130" zoomScaleNormal="130" workbookViewId="0">
      <selection activeCell="AA12" sqref="AA12"/>
    </sheetView>
  </sheetViews>
  <sheetFormatPr baseColWidth="10" defaultRowHeight="15" x14ac:dyDescent="0.25"/>
  <cols>
    <col min="1" max="1" width="3.28515625" customWidth="1"/>
    <col min="2" max="24" width="4.5703125" customWidth="1"/>
    <col min="25" max="25" width="7" customWidth="1"/>
  </cols>
  <sheetData>
    <row r="1" spans="1:25" ht="15" customHeight="1" x14ac:dyDescent="0.5">
      <c r="B1" s="7"/>
      <c r="D1" s="117" t="s">
        <v>89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63"/>
      <c r="Q1" s="63"/>
      <c r="R1" s="116" t="s">
        <v>165</v>
      </c>
      <c r="S1" s="116"/>
      <c r="T1" s="116"/>
      <c r="U1" s="116"/>
      <c r="V1" s="116"/>
      <c r="W1" s="116"/>
      <c r="X1" s="116"/>
      <c r="Y1" s="116"/>
    </row>
    <row r="2" spans="1:25" ht="15" customHeight="1" x14ac:dyDescent="0.5">
      <c r="B2" s="7"/>
      <c r="D2" s="118" t="s">
        <v>90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63"/>
      <c r="Q2" s="63"/>
      <c r="R2" s="63"/>
      <c r="S2" s="63"/>
      <c r="T2" s="63"/>
      <c r="U2" s="63"/>
      <c r="V2" s="63"/>
      <c r="W2" s="119" t="s">
        <v>14</v>
      </c>
      <c r="X2" s="119"/>
      <c r="Y2" s="119"/>
    </row>
    <row r="3" spans="1:25" ht="3.95" customHeight="1" x14ac:dyDescent="0.5">
      <c r="B3" s="7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5" customHeight="1" x14ac:dyDescent="0.25">
      <c r="A4" s="67"/>
      <c r="B4" s="68"/>
      <c r="C4" s="67"/>
      <c r="D4" s="120" t="s">
        <v>95</v>
      </c>
      <c r="E4" s="120"/>
      <c r="F4" s="120"/>
      <c r="G4" s="120"/>
      <c r="H4" s="128" t="str">
        <f>IF('RESUMEN ACTA 1'!G4="","",'RESUMEN ACTA 1'!G4)</f>
        <v/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1:25" ht="15" customHeight="1" x14ac:dyDescent="0.25">
      <c r="A5" s="67"/>
      <c r="B5" s="68"/>
      <c r="C5" s="67"/>
      <c r="D5" s="120" t="s">
        <v>96</v>
      </c>
      <c r="E5" s="120"/>
      <c r="F5" s="120"/>
      <c r="G5" s="120"/>
      <c r="H5" s="127" t="str">
        <f>IF('RESUMEN ACTA 1'!Y4="","",'RESUMEN ACTA 1'!Y4)</f>
        <v/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5" customHeight="1" x14ac:dyDescent="0.25">
      <c r="A6" s="129" t="s">
        <v>164</v>
      </c>
      <c r="B6" s="129"/>
      <c r="C6" s="129"/>
      <c r="D6" s="129"/>
      <c r="E6" s="129"/>
      <c r="F6" s="129"/>
      <c r="G6" s="129"/>
      <c r="H6" s="129"/>
      <c r="I6" s="129"/>
      <c r="J6" s="129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5" customHeight="1" x14ac:dyDescent="0.25">
      <c r="A7" s="168" t="s">
        <v>98</v>
      </c>
      <c r="B7" s="168"/>
      <c r="C7" s="169"/>
      <c r="D7" s="169"/>
      <c r="E7" s="169"/>
      <c r="F7" s="169"/>
      <c r="G7" s="169"/>
      <c r="H7" s="168" t="s">
        <v>99</v>
      </c>
      <c r="I7" s="168"/>
      <c r="J7" s="168"/>
      <c r="K7" s="168"/>
      <c r="L7" s="168"/>
      <c r="M7" s="168"/>
      <c r="N7" s="170"/>
      <c r="O7" s="170"/>
      <c r="P7" s="170"/>
      <c r="Q7" s="170"/>
      <c r="R7" s="170"/>
      <c r="S7" s="170"/>
      <c r="T7" s="130" t="s">
        <v>97</v>
      </c>
      <c r="U7" s="130"/>
      <c r="V7" s="130"/>
      <c r="W7" s="133" t="str">
        <f>IF('RESUMEN ACTA 1'!G5="","",'RESUMEN ACTA 1'!G5)</f>
        <v/>
      </c>
      <c r="X7" s="133"/>
      <c r="Y7" s="133"/>
    </row>
    <row r="8" spans="1:25" ht="15" customHeight="1" x14ac:dyDescent="0.25">
      <c r="A8" s="135" t="s">
        <v>100</v>
      </c>
      <c r="B8" s="135"/>
      <c r="C8" s="13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7" t="s">
        <v>15</v>
      </c>
      <c r="U8" s="167"/>
      <c r="V8" s="167"/>
      <c r="W8" s="134"/>
      <c r="X8" s="134"/>
      <c r="Y8" s="134"/>
    </row>
    <row r="9" spans="1:25" ht="3.95" customHeight="1" x14ac:dyDescent="0.25">
      <c r="A9" s="69"/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  <c r="U9" s="71"/>
      <c r="V9" s="71"/>
      <c r="W9" s="72"/>
      <c r="X9" s="72"/>
      <c r="Y9" s="72"/>
    </row>
    <row r="10" spans="1:25" ht="15.95" customHeight="1" x14ac:dyDescent="0.25">
      <c r="A10" s="131" t="s">
        <v>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19" t="s">
        <v>14</v>
      </c>
      <c r="X10" s="119"/>
      <c r="Y10" s="119"/>
    </row>
    <row r="11" spans="1:25" ht="21" customHeight="1" x14ac:dyDescent="0.25">
      <c r="A11" s="25" t="s">
        <v>1</v>
      </c>
      <c r="B11" s="121" t="s">
        <v>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/>
      <c r="U11" s="121" t="s">
        <v>121</v>
      </c>
      <c r="V11" s="122"/>
      <c r="W11" s="123"/>
      <c r="X11" s="181" t="s">
        <v>94</v>
      </c>
      <c r="Y11" s="181"/>
    </row>
    <row r="12" spans="1:25" ht="30.75" customHeight="1" x14ac:dyDescent="0.25">
      <c r="A12" s="46">
        <v>1</v>
      </c>
      <c r="B12" s="113" t="s">
        <v>188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24" t="s">
        <v>122</v>
      </c>
      <c r="V12" s="125"/>
      <c r="W12" s="126"/>
      <c r="X12" s="132"/>
      <c r="Y12" s="132"/>
    </row>
    <row r="13" spans="1:25" ht="47.25" customHeight="1" x14ac:dyDescent="0.25">
      <c r="A13" s="46">
        <v>2</v>
      </c>
      <c r="B13" s="113" t="s">
        <v>189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124" t="s">
        <v>123</v>
      </c>
      <c r="V13" s="125"/>
      <c r="W13" s="126"/>
      <c r="X13" s="132"/>
      <c r="Y13" s="132"/>
    </row>
    <row r="14" spans="1:25" ht="57" customHeight="1" x14ac:dyDescent="0.25">
      <c r="A14" s="46">
        <v>3</v>
      </c>
      <c r="B14" s="113" t="s">
        <v>196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124" t="s">
        <v>124</v>
      </c>
      <c r="V14" s="125"/>
      <c r="W14" s="126"/>
      <c r="X14" s="132"/>
      <c r="Y14" s="132"/>
    </row>
    <row r="15" spans="1:25" ht="30.75" customHeight="1" x14ac:dyDescent="0.25">
      <c r="A15" s="81">
        <v>4</v>
      </c>
      <c r="B15" s="113" t="s">
        <v>197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124" t="s">
        <v>124</v>
      </c>
      <c r="V15" s="125"/>
      <c r="W15" s="126"/>
      <c r="X15" s="132"/>
      <c r="Y15" s="132"/>
    </row>
    <row r="16" spans="1:25" ht="32.25" customHeight="1" x14ac:dyDescent="0.25">
      <c r="A16" s="81">
        <v>5</v>
      </c>
      <c r="B16" s="139" t="s">
        <v>198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  <c r="U16" s="124" t="s">
        <v>124</v>
      </c>
      <c r="V16" s="125"/>
      <c r="W16" s="126"/>
      <c r="X16" s="132"/>
      <c r="Y16" s="132"/>
    </row>
    <row r="17" spans="1:25" ht="27.95" customHeight="1" x14ac:dyDescent="0.25">
      <c r="A17" s="180">
        <v>6</v>
      </c>
      <c r="B17" s="174" t="s">
        <v>206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6"/>
      <c r="U17" s="197" t="s">
        <v>195</v>
      </c>
      <c r="V17" s="198"/>
      <c r="W17" s="199"/>
      <c r="X17" s="182"/>
      <c r="Y17" s="183"/>
    </row>
    <row r="18" spans="1:25" ht="20.25" customHeight="1" x14ac:dyDescent="0.25">
      <c r="A18" s="180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9"/>
      <c r="U18" s="200"/>
      <c r="V18" s="201"/>
      <c r="W18" s="202"/>
      <c r="X18" s="184"/>
      <c r="Y18" s="185"/>
    </row>
    <row r="19" spans="1:25" ht="54" customHeight="1" x14ac:dyDescent="0.25">
      <c r="A19" s="46">
        <v>7</v>
      </c>
      <c r="B19" s="113" t="s">
        <v>190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171" t="s">
        <v>125</v>
      </c>
      <c r="V19" s="172"/>
      <c r="W19" s="173"/>
      <c r="X19" s="148"/>
      <c r="Y19" s="149"/>
    </row>
    <row r="20" spans="1:25" ht="47.25" customHeight="1" x14ac:dyDescent="0.25">
      <c r="A20" s="46">
        <v>8</v>
      </c>
      <c r="B20" s="139" t="s">
        <v>191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171" t="s">
        <v>125</v>
      </c>
      <c r="V20" s="172"/>
      <c r="W20" s="173"/>
      <c r="X20" s="132"/>
      <c r="Y20" s="132"/>
    </row>
    <row r="21" spans="1:25" ht="32.25" customHeight="1" x14ac:dyDescent="0.25">
      <c r="A21" s="46">
        <v>9</v>
      </c>
      <c r="B21" s="113" t="s">
        <v>199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U21" s="124" t="s">
        <v>124</v>
      </c>
      <c r="V21" s="125"/>
      <c r="W21" s="126"/>
      <c r="X21" s="132"/>
      <c r="Y21" s="132"/>
    </row>
    <row r="22" spans="1:25" ht="32.25" customHeight="1" x14ac:dyDescent="0.25">
      <c r="A22" s="82">
        <v>10</v>
      </c>
      <c r="B22" s="113" t="s">
        <v>200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U22" s="124" t="s">
        <v>124</v>
      </c>
      <c r="V22" s="125"/>
      <c r="W22" s="126"/>
      <c r="X22" s="132"/>
      <c r="Y22" s="132"/>
    </row>
    <row r="23" spans="1:25" ht="32.25" customHeight="1" x14ac:dyDescent="0.25">
      <c r="A23" s="82">
        <v>11</v>
      </c>
      <c r="B23" s="113" t="s">
        <v>201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24" t="s">
        <v>124</v>
      </c>
      <c r="V23" s="125"/>
      <c r="W23" s="126"/>
      <c r="X23" s="132"/>
      <c r="Y23" s="132"/>
    </row>
    <row r="24" spans="1:25" ht="29.25" customHeight="1" x14ac:dyDescent="0.25">
      <c r="A24" s="82">
        <v>12</v>
      </c>
      <c r="B24" s="113" t="s">
        <v>202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U24" s="124" t="s">
        <v>124</v>
      </c>
      <c r="V24" s="125"/>
      <c r="W24" s="126"/>
      <c r="X24" s="132"/>
      <c r="Y24" s="132"/>
    </row>
    <row r="25" spans="1:25" ht="57" customHeight="1" x14ac:dyDescent="0.25">
      <c r="A25" s="82">
        <v>13</v>
      </c>
      <c r="B25" s="113" t="s">
        <v>203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U25" s="113" t="s">
        <v>163</v>
      </c>
      <c r="V25" s="114"/>
      <c r="W25" s="115"/>
      <c r="X25" s="132"/>
      <c r="Y25" s="132"/>
    </row>
    <row r="26" spans="1:25" ht="45.75" customHeight="1" x14ac:dyDescent="0.25">
      <c r="A26" s="82">
        <v>14</v>
      </c>
      <c r="B26" s="142" t="s">
        <v>204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4"/>
      <c r="U26" s="124" t="s">
        <v>124</v>
      </c>
      <c r="V26" s="125"/>
      <c r="W26" s="126"/>
      <c r="X26" s="132"/>
      <c r="Y26" s="132"/>
    </row>
    <row r="27" spans="1:25" ht="33" customHeight="1" x14ac:dyDescent="0.25">
      <c r="A27" s="150">
        <v>15</v>
      </c>
      <c r="B27" s="152" t="s">
        <v>205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4"/>
      <c r="U27" s="189" t="s">
        <v>162</v>
      </c>
      <c r="V27" s="190"/>
      <c r="W27" s="191"/>
      <c r="X27" s="106"/>
      <c r="Y27" s="107"/>
    </row>
    <row r="28" spans="1:25" ht="8.25" customHeight="1" x14ac:dyDescent="0.25">
      <c r="A28" s="151"/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7"/>
      <c r="U28" s="192"/>
      <c r="V28" s="193"/>
      <c r="W28" s="194"/>
      <c r="X28" s="108"/>
      <c r="Y28" s="109"/>
    </row>
    <row r="29" spans="1:25" ht="36" customHeight="1" x14ac:dyDescent="0.25">
      <c r="A29" s="46">
        <v>16</v>
      </c>
      <c r="B29" s="113" t="s">
        <v>192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U29" s="124" t="s">
        <v>161</v>
      </c>
      <c r="V29" s="195"/>
      <c r="W29" s="196"/>
      <c r="X29" s="110"/>
      <c r="Y29" s="111"/>
    </row>
    <row r="30" spans="1:25" ht="24" customHeight="1" x14ac:dyDescent="0.25">
      <c r="A30" s="46">
        <v>17</v>
      </c>
      <c r="B30" s="113" t="s">
        <v>193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U30" s="145" t="s">
        <v>159</v>
      </c>
      <c r="V30" s="146"/>
      <c r="W30" s="147"/>
      <c r="X30" s="132"/>
      <c r="Y30" s="132"/>
    </row>
    <row r="31" spans="1:25" ht="30" customHeight="1" x14ac:dyDescent="0.25">
      <c r="A31" s="46">
        <v>18</v>
      </c>
      <c r="B31" s="113" t="s">
        <v>207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24" t="s">
        <v>160</v>
      </c>
      <c r="V31" s="125"/>
      <c r="W31" s="126"/>
      <c r="X31" s="132"/>
      <c r="Y31" s="132"/>
    </row>
    <row r="32" spans="1:25" ht="37.5" customHeight="1" x14ac:dyDescent="0.25">
      <c r="A32" s="112">
        <v>19</v>
      </c>
      <c r="B32" s="186" t="s">
        <v>208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8"/>
      <c r="U32" s="145" t="s">
        <v>159</v>
      </c>
      <c r="V32" s="146"/>
      <c r="W32" s="147"/>
      <c r="X32" s="132"/>
      <c r="Y32" s="132"/>
    </row>
    <row r="33" spans="1:25" ht="37.5" customHeight="1" x14ac:dyDescent="0.25">
      <c r="A33" s="112">
        <v>20</v>
      </c>
      <c r="B33" s="113" t="s">
        <v>194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5"/>
      <c r="U33" s="145" t="s">
        <v>159</v>
      </c>
      <c r="V33" s="146"/>
      <c r="W33" s="147"/>
      <c r="X33" s="132"/>
      <c r="Y33" s="132"/>
    </row>
    <row r="34" spans="1:25" ht="37.5" customHeight="1" x14ac:dyDescent="0.25">
      <c r="A34" s="112">
        <v>21</v>
      </c>
      <c r="B34" s="113" t="s">
        <v>209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  <c r="U34" s="124" t="s">
        <v>124</v>
      </c>
      <c r="V34" s="125"/>
      <c r="W34" s="126"/>
      <c r="X34" s="132"/>
      <c r="Y34" s="132"/>
    </row>
    <row r="35" spans="1:25" ht="26.1" customHeight="1" x14ac:dyDescent="0.25">
      <c r="A35" s="112">
        <v>22</v>
      </c>
      <c r="B35" s="113" t="s">
        <v>210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5"/>
      <c r="U35" s="124" t="s">
        <v>124</v>
      </c>
      <c r="V35" s="125"/>
      <c r="W35" s="126"/>
      <c r="X35" s="132"/>
      <c r="Y35" s="132"/>
    </row>
    <row r="36" spans="1:25" ht="12.75" customHeight="1" x14ac:dyDescent="0.2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L36" s="136" t="s">
        <v>18</v>
      </c>
      <c r="M36" s="136"/>
      <c r="N36" s="136"/>
      <c r="O36" s="137" t="str">
        <f>IF('RESUMEN ACTA 1'!AE29="","",'RESUMEN ACTA 1'!AE29)</f>
        <v/>
      </c>
      <c r="P36" s="137"/>
      <c r="Q36" s="73" t="s">
        <v>19</v>
      </c>
      <c r="R36" s="137" t="str">
        <f>IF('RESUMEN ACTA 1'!AH29="","",'RESUMEN ACTA 1'!AH29)</f>
        <v/>
      </c>
      <c r="S36" s="137"/>
      <c r="T36" s="137"/>
      <c r="U36" s="137"/>
      <c r="V36" s="137"/>
      <c r="W36" s="78" t="s">
        <v>19</v>
      </c>
      <c r="X36" s="73">
        <v>202</v>
      </c>
      <c r="Y36" s="74" t="str">
        <f>IF('RESUMEN ACTA 1'!AM29="","",'RESUMEN ACTA 1'!AM29)</f>
        <v/>
      </c>
    </row>
    <row r="37" spans="1:25" ht="17.100000000000001" customHeight="1" x14ac:dyDescent="0.25">
      <c r="A37" s="4"/>
    </row>
    <row r="38" spans="1:25" ht="17.100000000000001" customHeight="1" x14ac:dyDescent="0.25">
      <c r="Y38" s="9"/>
    </row>
    <row r="39" spans="1:25" ht="11.1" customHeight="1" x14ac:dyDescent="0.25">
      <c r="B39" s="165" t="s">
        <v>10</v>
      </c>
      <c r="C39" s="165"/>
      <c r="D39" s="165"/>
      <c r="E39" s="165"/>
      <c r="F39" s="165"/>
      <c r="G39" s="13"/>
      <c r="H39" s="165" t="s">
        <v>10</v>
      </c>
      <c r="I39" s="165"/>
      <c r="J39" s="165"/>
      <c r="K39" s="165"/>
      <c r="L39" s="165"/>
      <c r="M39" s="13"/>
      <c r="N39" s="161" t="s">
        <v>12</v>
      </c>
      <c r="O39" s="161"/>
      <c r="P39" s="161"/>
      <c r="Q39" s="161"/>
      <c r="R39" s="161"/>
      <c r="S39" s="13"/>
      <c r="T39" s="161" t="s">
        <v>12</v>
      </c>
      <c r="U39" s="161"/>
      <c r="V39" s="161"/>
      <c r="W39" s="161"/>
      <c r="X39" s="161"/>
      <c r="Y39" s="13"/>
    </row>
    <row r="40" spans="1:25" ht="11.1" customHeight="1" x14ac:dyDescent="0.25">
      <c r="B40" s="163" t="str">
        <f>IF('RESUMEN ACTA 1'!B34="","",'RESUMEN ACTA 1'!B34)</f>
        <v>TRIBUNAL DOCENTE 1</v>
      </c>
      <c r="C40" s="163"/>
      <c r="D40" s="163"/>
      <c r="E40" s="163"/>
      <c r="F40" s="163"/>
      <c r="G40" s="16"/>
      <c r="H40" s="163" t="str">
        <f>IF('RESUMEN ACTA 1'!Z34="","",'RESUMEN ACTA 1'!Z34)</f>
        <v>TRIBUNAL DOCENTE 4</v>
      </c>
      <c r="I40" s="163"/>
      <c r="J40" s="163"/>
      <c r="K40" s="163"/>
      <c r="L40" s="163"/>
      <c r="M40" s="16"/>
      <c r="N40" s="28" t="s">
        <v>16</v>
      </c>
      <c r="O40" s="163" t="str">
        <f>IF('RESUMEN ACTA 1'!C41="","",'RESUMEN ACTA 1'!C41)</f>
        <v>TRIBUNAL ESTUDIANTIL 1</v>
      </c>
      <c r="P40" s="163"/>
      <c r="Q40" s="163"/>
      <c r="R40" s="163"/>
      <c r="S40" s="16"/>
      <c r="T40" s="28" t="s">
        <v>16</v>
      </c>
      <c r="U40" s="163" t="str">
        <f>IF('RESUMEN ACTA 1'!AA41="","",'RESUMEN ACTA 1'!AA41)</f>
        <v>TRIBUNAL ESTUDIANTIL 4</v>
      </c>
      <c r="V40" s="163"/>
      <c r="W40" s="163"/>
      <c r="X40" s="163"/>
      <c r="Y40" s="16"/>
    </row>
    <row r="41" spans="1:25" ht="10.5" customHeight="1" x14ac:dyDescent="0.25">
      <c r="B41" s="162" t="s">
        <v>6</v>
      </c>
      <c r="C41" s="162"/>
      <c r="D41" s="162"/>
      <c r="E41" s="162"/>
      <c r="F41" s="162"/>
      <c r="G41" s="14"/>
      <c r="H41" s="162" t="s">
        <v>6</v>
      </c>
      <c r="I41" s="162"/>
      <c r="J41" s="162"/>
      <c r="K41" s="162"/>
      <c r="L41" s="162"/>
      <c r="M41" s="14"/>
      <c r="N41" s="162" t="s">
        <v>6</v>
      </c>
      <c r="O41" s="162"/>
      <c r="P41" s="162"/>
      <c r="Q41" s="162"/>
      <c r="R41" s="162"/>
      <c r="S41" s="14"/>
      <c r="T41" s="162" t="s">
        <v>6</v>
      </c>
      <c r="U41" s="162"/>
      <c r="V41" s="162"/>
      <c r="W41" s="162"/>
      <c r="X41" s="162"/>
      <c r="Y41" s="14"/>
    </row>
    <row r="42" spans="1:25" ht="9.75" customHeight="1" x14ac:dyDescent="0.25">
      <c r="B42" s="27" t="s">
        <v>11</v>
      </c>
      <c r="C42" s="160" t="str">
        <f>IF('RESUMEN ACTA 1'!C36="","",'RESUMEN ACTA 1'!C36)</f>
        <v>Nº C.I. TRIB.  DOCENTE 1</v>
      </c>
      <c r="D42" s="160"/>
      <c r="E42" s="160"/>
      <c r="F42" s="160"/>
      <c r="G42" s="16"/>
      <c r="H42" s="27" t="s">
        <v>11</v>
      </c>
      <c r="I42" s="160" t="str">
        <f>IF('RESUMEN ACTA 1'!AA36="","",'RESUMEN ACTA 1'!AA36)</f>
        <v>Nº C.I. TRIB.  DOCENTE 4</v>
      </c>
      <c r="J42" s="160"/>
      <c r="K42" s="160"/>
      <c r="L42" s="160"/>
      <c r="M42" s="16"/>
      <c r="N42" s="27" t="s">
        <v>54</v>
      </c>
      <c r="O42" s="160" t="str">
        <f>IF('RESUMEN ACTA 1'!C43="","",'RESUMEN ACTA 1'!C43)</f>
        <v>Nº REG. UNIV. TRIB. EST. 1</v>
      </c>
      <c r="P42" s="160"/>
      <c r="Q42" s="160"/>
      <c r="R42" s="160"/>
      <c r="S42" s="16"/>
      <c r="T42" s="27" t="s">
        <v>54</v>
      </c>
      <c r="U42" s="160" t="str">
        <f>IF('RESUMEN ACTA 1'!AA43="","",'RESUMEN ACTA 1'!AA43)</f>
        <v>Nº REG. UNIV. TRIB. EST. 4</v>
      </c>
      <c r="V42" s="160"/>
      <c r="W42" s="160"/>
      <c r="X42" s="160"/>
      <c r="Y42" s="19"/>
    </row>
    <row r="43" spans="1:25" ht="17.100000000000001" customHeight="1" x14ac:dyDescent="0.25">
      <c r="M43" s="9"/>
      <c r="S43" s="9"/>
      <c r="Y43" s="9"/>
    </row>
    <row r="44" spans="1:25" ht="17.100000000000001" customHeight="1" x14ac:dyDescent="0.25">
      <c r="M44" s="9"/>
      <c r="S44" s="9"/>
      <c r="Y44" s="9"/>
    </row>
    <row r="45" spans="1:25" ht="11.1" customHeight="1" x14ac:dyDescent="0.25">
      <c r="B45" s="165" t="s">
        <v>10</v>
      </c>
      <c r="C45" s="165"/>
      <c r="D45" s="165"/>
      <c r="E45" s="165"/>
      <c r="F45" s="165"/>
      <c r="H45" s="165" t="s">
        <v>10</v>
      </c>
      <c r="I45" s="165"/>
      <c r="J45" s="165"/>
      <c r="K45" s="165"/>
      <c r="L45" s="165"/>
      <c r="M45" s="9"/>
      <c r="N45" s="161" t="s">
        <v>12</v>
      </c>
      <c r="O45" s="161"/>
      <c r="P45" s="161"/>
      <c r="Q45" s="161"/>
      <c r="R45" s="161"/>
      <c r="S45" s="9"/>
      <c r="T45" s="161" t="s">
        <v>12</v>
      </c>
      <c r="U45" s="161"/>
      <c r="V45" s="161"/>
      <c r="W45" s="161"/>
      <c r="X45" s="161"/>
      <c r="Y45" s="9"/>
    </row>
    <row r="46" spans="1:25" ht="11.1" customHeight="1" x14ac:dyDescent="0.25">
      <c r="B46" s="163" t="str">
        <f>IF('RESUMEN ACTA 1'!J34="","",'RESUMEN ACTA 1'!J34)</f>
        <v>TRIBUNAL DOCENTE 2</v>
      </c>
      <c r="C46" s="163"/>
      <c r="D46" s="163"/>
      <c r="E46" s="163"/>
      <c r="F46" s="163"/>
      <c r="H46" s="163" t="str">
        <f>IF('RESUMEN ACTA 1'!AH34="","",'RESUMEN ACTA 1'!AH34)</f>
        <v>TRIBUNAL DOCENTE 5</v>
      </c>
      <c r="I46" s="163"/>
      <c r="J46" s="163"/>
      <c r="K46" s="163"/>
      <c r="L46" s="163"/>
      <c r="M46" s="9"/>
      <c r="N46" s="28" t="s">
        <v>16</v>
      </c>
      <c r="O46" s="163" t="str">
        <f>IF('RESUMEN ACTA 1'!K41="","",'RESUMEN ACTA 1'!K41)</f>
        <v>TRIBUNAL ESTUDIANTIL 2</v>
      </c>
      <c r="P46" s="163"/>
      <c r="Q46" s="163"/>
      <c r="R46" s="163"/>
      <c r="S46" s="9"/>
      <c r="T46" s="28" t="s">
        <v>16</v>
      </c>
      <c r="U46" s="163" t="str">
        <f>IF('RESUMEN ACTA 1'!AI41="","",'RESUMEN ACTA 1'!AI41)</f>
        <v>TRIBUNAL ESTUDIANTIL 5</v>
      </c>
      <c r="V46" s="163"/>
      <c r="W46" s="163"/>
      <c r="X46" s="163"/>
      <c r="Y46" s="9"/>
    </row>
    <row r="47" spans="1:25" ht="10.5" customHeight="1" x14ac:dyDescent="0.25">
      <c r="B47" s="162" t="s">
        <v>6</v>
      </c>
      <c r="C47" s="162"/>
      <c r="D47" s="162"/>
      <c r="E47" s="162"/>
      <c r="F47" s="162"/>
      <c r="H47" s="162" t="s">
        <v>6</v>
      </c>
      <c r="I47" s="162"/>
      <c r="J47" s="162"/>
      <c r="K47" s="162"/>
      <c r="L47" s="162"/>
      <c r="M47" s="9"/>
      <c r="N47" s="162" t="s">
        <v>6</v>
      </c>
      <c r="O47" s="162"/>
      <c r="P47" s="162"/>
      <c r="Q47" s="162"/>
      <c r="R47" s="162"/>
      <c r="S47" s="9"/>
      <c r="T47" s="162" t="s">
        <v>6</v>
      </c>
      <c r="U47" s="162"/>
      <c r="V47" s="162"/>
      <c r="W47" s="162"/>
      <c r="X47" s="162"/>
      <c r="Y47" s="9"/>
    </row>
    <row r="48" spans="1:25" ht="9.75" customHeight="1" x14ac:dyDescent="0.25">
      <c r="B48" s="27" t="s">
        <v>11</v>
      </c>
      <c r="C48" s="160" t="str">
        <f>IF('RESUMEN ACTA 1'!K36="","",'RESUMEN ACTA 1'!K36)</f>
        <v>Nº C.I. TRIB.  DOCENTE 2</v>
      </c>
      <c r="D48" s="160"/>
      <c r="E48" s="160"/>
      <c r="F48" s="160"/>
      <c r="H48" s="27" t="s">
        <v>11</v>
      </c>
      <c r="I48" s="160" t="str">
        <f>IF('RESUMEN ACTA 1'!AI36="","",'RESUMEN ACTA 1'!AI36)</f>
        <v>Nº C.I. TRIB.  DOCENTE 5</v>
      </c>
      <c r="J48" s="160"/>
      <c r="K48" s="160"/>
      <c r="L48" s="160"/>
      <c r="N48" s="27" t="s">
        <v>54</v>
      </c>
      <c r="O48" s="160" t="str">
        <f>IF('RESUMEN ACTA 1'!K43="","",'RESUMEN ACTA 1'!K43)</f>
        <v>Nº REG. UNIV. TRIB. EST. 2</v>
      </c>
      <c r="P48" s="160"/>
      <c r="Q48" s="160"/>
      <c r="R48" s="160"/>
      <c r="T48" s="27" t="s">
        <v>54</v>
      </c>
      <c r="U48" s="160" t="str">
        <f>IF('RESUMEN ACTA 1'!AI43="","",'RESUMEN ACTA 1'!AI43)</f>
        <v>Nº REG. UNIV. TRIB. EST. 5</v>
      </c>
      <c r="V48" s="160"/>
      <c r="W48" s="160"/>
      <c r="X48" s="160"/>
    </row>
    <row r="49" spans="2:24" ht="17.100000000000001" customHeight="1" x14ac:dyDescent="0.25">
      <c r="V49" s="83"/>
    </row>
    <row r="50" spans="2:24" ht="17.100000000000001" customHeight="1" x14ac:dyDescent="0.25"/>
    <row r="51" spans="2:24" ht="11.1" customHeight="1" x14ac:dyDescent="0.25">
      <c r="B51" s="165" t="s">
        <v>10</v>
      </c>
      <c r="C51" s="165"/>
      <c r="D51" s="165"/>
      <c r="E51" s="165"/>
      <c r="F51" s="165"/>
      <c r="H51" s="29"/>
      <c r="I51" s="29"/>
      <c r="J51" s="29"/>
      <c r="K51" s="29"/>
      <c r="L51" s="29"/>
      <c r="N51" s="161" t="s">
        <v>12</v>
      </c>
      <c r="O51" s="161"/>
      <c r="P51" s="161"/>
      <c r="Q51" s="161"/>
      <c r="R51" s="161"/>
      <c r="T51" s="164"/>
      <c r="U51" s="164"/>
      <c r="V51" s="164"/>
      <c r="W51" s="164"/>
      <c r="X51" s="164"/>
    </row>
    <row r="52" spans="2:24" ht="11.1" customHeight="1" x14ac:dyDescent="0.25">
      <c r="B52" s="163" t="str">
        <f>IF('RESUMEN ACTA 1'!R34="","",'RESUMEN ACTA 1'!R34)</f>
        <v>TRIBUNAL DOCENTE 3</v>
      </c>
      <c r="C52" s="163"/>
      <c r="D52" s="163"/>
      <c r="E52" s="163"/>
      <c r="F52" s="163"/>
      <c r="H52" s="30"/>
      <c r="I52" s="30"/>
      <c r="J52" s="30"/>
      <c r="K52" s="30"/>
      <c r="L52" s="30"/>
      <c r="N52" s="28" t="s">
        <v>16</v>
      </c>
      <c r="O52" s="163" t="str">
        <f>IF('RESUMEN ACTA 1'!S41="","",'RESUMEN ACTA 1'!S41)</f>
        <v>TRIBUNAL ESTUDIANTIL 3</v>
      </c>
      <c r="P52" s="163"/>
      <c r="Q52" s="163"/>
      <c r="R52" s="163"/>
      <c r="T52" s="159"/>
      <c r="U52" s="159"/>
      <c r="V52" s="159"/>
      <c r="W52" s="159"/>
      <c r="X52" s="159"/>
    </row>
    <row r="53" spans="2:24" ht="10.5" customHeight="1" x14ac:dyDescent="0.25">
      <c r="B53" s="162" t="s">
        <v>6</v>
      </c>
      <c r="C53" s="162"/>
      <c r="D53" s="162"/>
      <c r="E53" s="162"/>
      <c r="F53" s="162"/>
      <c r="H53" s="31"/>
      <c r="I53" s="31"/>
      <c r="J53" s="31"/>
      <c r="K53" s="31"/>
      <c r="L53" s="31"/>
      <c r="N53" s="162" t="s">
        <v>6</v>
      </c>
      <c r="O53" s="162"/>
      <c r="P53" s="162"/>
      <c r="Q53" s="162"/>
      <c r="R53" s="162"/>
      <c r="T53" s="158"/>
      <c r="U53" s="158"/>
      <c r="V53" s="158"/>
      <c r="W53" s="158"/>
      <c r="X53" s="158"/>
    </row>
    <row r="54" spans="2:24" ht="9.75" customHeight="1" x14ac:dyDescent="0.25">
      <c r="B54" s="27" t="s">
        <v>11</v>
      </c>
      <c r="C54" s="160" t="str">
        <f>IF('RESUMEN ACTA 1'!S36="","",'RESUMEN ACTA 1'!S36)</f>
        <v>Nº C.I. TRIB.  DOCENTE 3</v>
      </c>
      <c r="D54" s="160"/>
      <c r="E54" s="160"/>
      <c r="F54" s="160"/>
      <c r="H54" s="33"/>
      <c r="I54" s="30"/>
      <c r="J54" s="30"/>
      <c r="K54" s="30"/>
      <c r="L54" s="30"/>
      <c r="N54" s="27" t="s">
        <v>54</v>
      </c>
      <c r="O54" s="160" t="str">
        <f>IF('RESUMEN ACTA 1'!S43="","",'RESUMEN ACTA 1'!S43)</f>
        <v>Nº REG. UNIV. TRIB. EST. 3</v>
      </c>
      <c r="P54" s="160"/>
      <c r="Q54" s="160"/>
      <c r="R54" s="160"/>
      <c r="T54" s="33"/>
      <c r="U54" s="159"/>
      <c r="V54" s="159"/>
      <c r="W54" s="159"/>
      <c r="X54" s="159"/>
    </row>
  </sheetData>
  <mergeCells count="139">
    <mergeCell ref="B35:T35"/>
    <mergeCell ref="U35:W35"/>
    <mergeCell ref="X35:Y35"/>
    <mergeCell ref="B32:T32"/>
    <mergeCell ref="U32:W32"/>
    <mergeCell ref="X32:Y32"/>
    <mergeCell ref="B33:T33"/>
    <mergeCell ref="U33:W33"/>
    <mergeCell ref="X33:Y33"/>
    <mergeCell ref="B34:T34"/>
    <mergeCell ref="U34:W34"/>
    <mergeCell ref="X34:Y34"/>
    <mergeCell ref="U27:W28"/>
    <mergeCell ref="U29:W29"/>
    <mergeCell ref="U17:W18"/>
    <mergeCell ref="U24:W24"/>
    <mergeCell ref="X24:Y24"/>
    <mergeCell ref="B25:T25"/>
    <mergeCell ref="U25:W25"/>
    <mergeCell ref="X25:Y25"/>
    <mergeCell ref="B29:T29"/>
    <mergeCell ref="B30:T30"/>
    <mergeCell ref="B31:T31"/>
    <mergeCell ref="U14:W14"/>
    <mergeCell ref="U19:W19"/>
    <mergeCell ref="U20:W20"/>
    <mergeCell ref="U21:W21"/>
    <mergeCell ref="B17:T18"/>
    <mergeCell ref="A17:A18"/>
    <mergeCell ref="X11:Y11"/>
    <mergeCell ref="X12:Y12"/>
    <mergeCell ref="X13:Y13"/>
    <mergeCell ref="X14:Y14"/>
    <mergeCell ref="B14:T14"/>
    <mergeCell ref="X15:Y15"/>
    <mergeCell ref="X16:Y16"/>
    <mergeCell ref="X17:Y18"/>
    <mergeCell ref="B16:T16"/>
    <mergeCell ref="U16:W16"/>
    <mergeCell ref="D8:S8"/>
    <mergeCell ref="T8:V8"/>
    <mergeCell ref="B12:T12"/>
    <mergeCell ref="B11:T11"/>
    <mergeCell ref="B13:T13"/>
    <mergeCell ref="A7:B7"/>
    <mergeCell ref="C7:G7"/>
    <mergeCell ref="H7:M7"/>
    <mergeCell ref="N7:S7"/>
    <mergeCell ref="U12:W12"/>
    <mergeCell ref="U13:W13"/>
    <mergeCell ref="B53:F53"/>
    <mergeCell ref="C54:F54"/>
    <mergeCell ref="H39:L39"/>
    <mergeCell ref="H40:L40"/>
    <mergeCell ref="H41:L41"/>
    <mergeCell ref="I42:L42"/>
    <mergeCell ref="H45:L45"/>
    <mergeCell ref="B39:F39"/>
    <mergeCell ref="B40:F40"/>
    <mergeCell ref="C42:F42"/>
    <mergeCell ref="B45:F45"/>
    <mergeCell ref="B46:F46"/>
    <mergeCell ref="H46:L46"/>
    <mergeCell ref="B41:F41"/>
    <mergeCell ref="B47:F47"/>
    <mergeCell ref="H47:L47"/>
    <mergeCell ref="I48:L48"/>
    <mergeCell ref="C48:F48"/>
    <mergeCell ref="B51:F51"/>
    <mergeCell ref="B52:F52"/>
    <mergeCell ref="T53:X53"/>
    <mergeCell ref="U54:X54"/>
    <mergeCell ref="O48:R48"/>
    <mergeCell ref="N51:R51"/>
    <mergeCell ref="N53:R53"/>
    <mergeCell ref="O54:R54"/>
    <mergeCell ref="T39:X39"/>
    <mergeCell ref="T41:X41"/>
    <mergeCell ref="U42:X42"/>
    <mergeCell ref="T45:X45"/>
    <mergeCell ref="N39:R39"/>
    <mergeCell ref="N41:R41"/>
    <mergeCell ref="O42:R42"/>
    <mergeCell ref="N45:R45"/>
    <mergeCell ref="O40:R40"/>
    <mergeCell ref="O46:R46"/>
    <mergeCell ref="N47:R47"/>
    <mergeCell ref="O52:R52"/>
    <mergeCell ref="U40:X40"/>
    <mergeCell ref="U46:X46"/>
    <mergeCell ref="T47:X47"/>
    <mergeCell ref="U48:X48"/>
    <mergeCell ref="T51:X51"/>
    <mergeCell ref="T52:X52"/>
    <mergeCell ref="L36:N36"/>
    <mergeCell ref="O36:P36"/>
    <mergeCell ref="R36:V36"/>
    <mergeCell ref="A36:J36"/>
    <mergeCell ref="X30:Y30"/>
    <mergeCell ref="X20:Y20"/>
    <mergeCell ref="X21:Y21"/>
    <mergeCell ref="B19:T19"/>
    <mergeCell ref="B20:T20"/>
    <mergeCell ref="B21:T21"/>
    <mergeCell ref="U22:W22"/>
    <mergeCell ref="B26:T26"/>
    <mergeCell ref="U26:W26"/>
    <mergeCell ref="U30:W30"/>
    <mergeCell ref="U31:W31"/>
    <mergeCell ref="X31:Y31"/>
    <mergeCell ref="B22:T22"/>
    <mergeCell ref="X19:Y19"/>
    <mergeCell ref="X26:Y26"/>
    <mergeCell ref="A27:A28"/>
    <mergeCell ref="B27:T28"/>
    <mergeCell ref="X22:Y22"/>
    <mergeCell ref="R1:Y1"/>
    <mergeCell ref="D1:O1"/>
    <mergeCell ref="D2:O2"/>
    <mergeCell ref="W2:Y2"/>
    <mergeCell ref="D5:G5"/>
    <mergeCell ref="U11:W11"/>
    <mergeCell ref="B15:T15"/>
    <mergeCell ref="U15:W15"/>
    <mergeCell ref="D4:G4"/>
    <mergeCell ref="H5:Y5"/>
    <mergeCell ref="H4:Y4"/>
    <mergeCell ref="A6:J6"/>
    <mergeCell ref="K6:Y6"/>
    <mergeCell ref="T7:V7"/>
    <mergeCell ref="A10:V10"/>
    <mergeCell ref="B23:T23"/>
    <mergeCell ref="U23:W23"/>
    <mergeCell ref="X23:Y23"/>
    <mergeCell ref="B24:T24"/>
    <mergeCell ref="W7:Y7"/>
    <mergeCell ref="W8:Y8"/>
    <mergeCell ref="W10:Y10"/>
    <mergeCell ref="A8:C8"/>
  </mergeCells>
  <printOptions horizontalCentered="1"/>
  <pageMargins left="0.27559055118110237" right="0.27559055118110237" top="0.47244094488188981" bottom="0.27559055118110237" header="0.19685039370078741" footer="0.19685039370078741"/>
  <pageSetup paperSize="120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opLeftCell="A10" zoomScaleNormal="100" workbookViewId="0">
      <selection activeCell="AN23" sqref="AN23"/>
    </sheetView>
  </sheetViews>
  <sheetFormatPr baseColWidth="10" defaultRowHeight="15" x14ac:dyDescent="0.25"/>
  <cols>
    <col min="1" max="1" width="3.85546875" customWidth="1"/>
    <col min="2" max="9" width="4.5703125" customWidth="1"/>
    <col min="10" max="13" width="3.85546875" customWidth="1"/>
    <col min="14" max="15" width="4.42578125" customWidth="1"/>
    <col min="16" max="17" width="5.5703125" customWidth="1"/>
    <col min="18" max="36" width="3.7109375" customWidth="1"/>
    <col min="37" max="37" width="3.85546875" customWidth="1"/>
    <col min="38" max="38" width="4.42578125" customWidth="1"/>
    <col min="39" max="39" width="4.85546875" customWidth="1"/>
  </cols>
  <sheetData>
    <row r="1" spans="1:39" ht="15" customHeight="1" x14ac:dyDescent="0.5">
      <c r="B1" s="7"/>
      <c r="D1" s="117" t="s">
        <v>89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54"/>
      <c r="AA1" s="54"/>
      <c r="AB1" s="54"/>
      <c r="AC1" s="88" t="s">
        <v>92</v>
      </c>
      <c r="AD1" s="54"/>
      <c r="AE1" s="54"/>
      <c r="AF1" s="54"/>
      <c r="AG1" s="116" t="s">
        <v>165</v>
      </c>
      <c r="AH1" s="116"/>
      <c r="AI1" s="116"/>
      <c r="AJ1" s="116"/>
      <c r="AK1" s="116"/>
      <c r="AL1" s="116"/>
      <c r="AM1" s="116"/>
    </row>
    <row r="2" spans="1:39" ht="15" customHeight="1" x14ac:dyDescent="0.5">
      <c r="B2" s="7"/>
      <c r="D2" s="118" t="s">
        <v>90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53"/>
      <c r="AA2" s="53"/>
      <c r="AB2" s="53"/>
      <c r="AC2" s="89" t="s">
        <v>130</v>
      </c>
      <c r="AD2" s="53"/>
      <c r="AE2" s="53"/>
      <c r="AF2" s="53"/>
      <c r="AG2" s="53"/>
      <c r="AK2" s="225" t="s">
        <v>166</v>
      </c>
      <c r="AL2" s="225"/>
      <c r="AM2" s="225"/>
    </row>
    <row r="3" spans="1:39" ht="5.25" customHeight="1" x14ac:dyDescent="0.5">
      <c r="B3" s="7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3"/>
      <c r="AA3" s="53"/>
      <c r="AB3" s="53"/>
      <c r="AC3" s="53"/>
      <c r="AD3" s="53"/>
      <c r="AE3" s="53"/>
      <c r="AF3" s="53"/>
      <c r="AG3" s="53"/>
      <c r="AK3" s="55"/>
      <c r="AL3" s="55"/>
      <c r="AM3" s="55"/>
    </row>
    <row r="4" spans="1:39" s="57" customFormat="1" ht="15.95" customHeight="1" x14ac:dyDescent="0.25">
      <c r="B4" s="58"/>
      <c r="D4" s="221" t="s">
        <v>95</v>
      </c>
      <c r="E4" s="221"/>
      <c r="F4" s="221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1" t="s">
        <v>96</v>
      </c>
      <c r="V4" s="221"/>
      <c r="W4" s="221"/>
      <c r="X4" s="221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</row>
    <row r="5" spans="1:39" s="57" customFormat="1" ht="15.95" customHeight="1" x14ac:dyDescent="0.25">
      <c r="B5" s="59"/>
      <c r="D5" s="223" t="s">
        <v>97</v>
      </c>
      <c r="E5" s="223"/>
      <c r="F5" s="223"/>
      <c r="G5" s="224"/>
      <c r="H5" s="224"/>
      <c r="I5" s="224"/>
      <c r="J5" s="224"/>
      <c r="K5" s="65"/>
      <c r="L5" s="64"/>
      <c r="M5" s="64"/>
      <c r="N5" s="64"/>
      <c r="O5" s="64"/>
      <c r="P5" s="64"/>
      <c r="Q5" s="64"/>
      <c r="R5" s="64"/>
      <c r="S5" s="64"/>
      <c r="T5" s="64"/>
      <c r="U5" s="61"/>
      <c r="V5" s="61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62"/>
      <c r="AI5" s="62"/>
      <c r="AJ5" s="62"/>
      <c r="AK5" s="62"/>
      <c r="AL5" s="62"/>
      <c r="AM5" s="62"/>
    </row>
    <row r="6" spans="1:39" ht="18" customHeight="1" x14ac:dyDescent="0.25">
      <c r="A6" s="213" t="s">
        <v>167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E6" s="214" t="s">
        <v>173</v>
      </c>
      <c r="AF6" s="214"/>
      <c r="AG6" s="214"/>
      <c r="AH6" s="214"/>
      <c r="AI6" s="214"/>
      <c r="AJ6" s="214"/>
      <c r="AK6" s="214"/>
      <c r="AL6" s="214"/>
      <c r="AM6" s="214"/>
    </row>
    <row r="7" spans="1:39" ht="21" customHeight="1" x14ac:dyDescent="0.25">
      <c r="A7" s="215" t="s">
        <v>1</v>
      </c>
      <c r="B7" s="218" t="s">
        <v>2</v>
      </c>
      <c r="C7" s="219"/>
      <c r="D7" s="219"/>
      <c r="E7" s="219"/>
      <c r="F7" s="219"/>
      <c r="G7" s="219"/>
      <c r="H7" s="219"/>
      <c r="I7" s="219"/>
      <c r="J7" s="220" t="s">
        <v>3</v>
      </c>
      <c r="K7" s="220"/>
      <c r="L7" s="220"/>
      <c r="M7" s="220"/>
      <c r="N7" s="220"/>
      <c r="O7" s="220"/>
      <c r="P7" s="220"/>
      <c r="Q7" s="217"/>
      <c r="R7" s="215" t="s">
        <v>4</v>
      </c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 t="s">
        <v>5</v>
      </c>
      <c r="AL7" s="215"/>
      <c r="AM7" s="215"/>
    </row>
    <row r="8" spans="1:39" ht="23.25" customHeight="1" x14ac:dyDescent="0.25">
      <c r="A8" s="215"/>
      <c r="B8" s="215" t="s">
        <v>93</v>
      </c>
      <c r="C8" s="215"/>
      <c r="D8" s="215"/>
      <c r="E8" s="215"/>
      <c r="F8" s="215"/>
      <c r="G8" s="215"/>
      <c r="H8" s="215" t="s">
        <v>91</v>
      </c>
      <c r="I8" s="215"/>
      <c r="J8" s="216" t="s">
        <v>8</v>
      </c>
      <c r="K8" s="217"/>
      <c r="L8" s="216" t="s">
        <v>9</v>
      </c>
      <c r="M8" s="220"/>
      <c r="N8" s="220"/>
      <c r="O8" s="220"/>
      <c r="P8" s="220"/>
      <c r="Q8" s="217"/>
      <c r="R8" s="21">
        <v>1</v>
      </c>
      <c r="S8" s="21">
        <v>2</v>
      </c>
      <c r="T8" s="21">
        <v>3</v>
      </c>
      <c r="U8" s="21">
        <v>4</v>
      </c>
      <c r="V8" s="21">
        <v>5</v>
      </c>
      <c r="W8" s="21">
        <v>6</v>
      </c>
      <c r="X8" s="21">
        <v>7</v>
      </c>
      <c r="Y8" s="21">
        <v>8</v>
      </c>
      <c r="Z8" s="21">
        <v>9</v>
      </c>
      <c r="AA8" s="21">
        <v>10</v>
      </c>
      <c r="AB8" s="21">
        <v>11</v>
      </c>
      <c r="AC8" s="21">
        <v>12</v>
      </c>
      <c r="AD8" s="21">
        <v>13</v>
      </c>
      <c r="AE8" s="21">
        <v>14</v>
      </c>
      <c r="AF8" s="21">
        <v>15</v>
      </c>
      <c r="AG8" s="21">
        <v>16</v>
      </c>
      <c r="AH8" s="21">
        <v>17</v>
      </c>
      <c r="AI8" s="21">
        <v>18</v>
      </c>
      <c r="AJ8" s="21">
        <v>19</v>
      </c>
      <c r="AK8" s="215"/>
      <c r="AL8" s="215"/>
      <c r="AM8" s="215"/>
    </row>
    <row r="9" spans="1:39" ht="14.85" customHeight="1" x14ac:dyDescent="0.25">
      <c r="A9" s="22">
        <v>1</v>
      </c>
      <c r="B9" s="206"/>
      <c r="C9" s="206"/>
      <c r="D9" s="206"/>
      <c r="E9" s="206"/>
      <c r="F9" s="206"/>
      <c r="G9" s="206"/>
      <c r="H9" s="207"/>
      <c r="I9" s="207"/>
      <c r="J9" s="210"/>
      <c r="K9" s="210"/>
      <c r="L9" s="212"/>
      <c r="M9" s="212"/>
      <c r="N9" s="212"/>
      <c r="O9" s="212"/>
      <c r="P9" s="212"/>
      <c r="Q9" s="212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211"/>
      <c r="AL9" s="211"/>
      <c r="AM9" s="211"/>
    </row>
    <row r="10" spans="1:39" ht="14.85" customHeight="1" x14ac:dyDescent="0.25">
      <c r="A10" s="22">
        <v>2</v>
      </c>
      <c r="B10" s="206"/>
      <c r="C10" s="206"/>
      <c r="D10" s="206"/>
      <c r="E10" s="206"/>
      <c r="F10" s="206"/>
      <c r="G10" s="206"/>
      <c r="H10" s="207"/>
      <c r="I10" s="207"/>
      <c r="J10" s="210"/>
      <c r="K10" s="210"/>
      <c r="L10" s="212"/>
      <c r="M10" s="212"/>
      <c r="N10" s="212"/>
      <c r="O10" s="212"/>
      <c r="P10" s="212"/>
      <c r="Q10" s="212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211"/>
      <c r="AL10" s="211"/>
      <c r="AM10" s="211"/>
    </row>
    <row r="11" spans="1:39" ht="14.85" customHeight="1" x14ac:dyDescent="0.25">
      <c r="A11" s="22">
        <v>3</v>
      </c>
      <c r="B11" s="206"/>
      <c r="C11" s="206"/>
      <c r="D11" s="206"/>
      <c r="E11" s="206"/>
      <c r="F11" s="206"/>
      <c r="G11" s="206"/>
      <c r="H11" s="207"/>
      <c r="I11" s="207"/>
      <c r="J11" s="210"/>
      <c r="K11" s="210"/>
      <c r="L11" s="212"/>
      <c r="M11" s="212"/>
      <c r="N11" s="212"/>
      <c r="O11" s="212"/>
      <c r="P11" s="212"/>
      <c r="Q11" s="212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211"/>
      <c r="AL11" s="211"/>
      <c r="AM11" s="211"/>
    </row>
    <row r="12" spans="1:39" ht="14.85" customHeight="1" x14ac:dyDescent="0.25">
      <c r="A12" s="22">
        <v>4</v>
      </c>
      <c r="B12" s="206"/>
      <c r="C12" s="206"/>
      <c r="D12" s="206"/>
      <c r="E12" s="206"/>
      <c r="F12" s="206"/>
      <c r="G12" s="206"/>
      <c r="H12" s="207"/>
      <c r="I12" s="207"/>
      <c r="J12" s="210"/>
      <c r="K12" s="210"/>
      <c r="L12" s="212"/>
      <c r="M12" s="212"/>
      <c r="N12" s="212"/>
      <c r="O12" s="212"/>
      <c r="P12" s="212"/>
      <c r="Q12" s="212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211"/>
      <c r="AL12" s="211"/>
      <c r="AM12" s="211"/>
    </row>
    <row r="13" spans="1:39" ht="14.85" customHeight="1" x14ac:dyDescent="0.25">
      <c r="A13" s="22">
        <v>5</v>
      </c>
      <c r="B13" s="206"/>
      <c r="C13" s="206"/>
      <c r="D13" s="206"/>
      <c r="E13" s="206"/>
      <c r="F13" s="206"/>
      <c r="G13" s="206"/>
      <c r="H13" s="207"/>
      <c r="I13" s="207"/>
      <c r="J13" s="210"/>
      <c r="K13" s="210"/>
      <c r="L13" s="212"/>
      <c r="M13" s="212"/>
      <c r="N13" s="212"/>
      <c r="O13" s="212"/>
      <c r="P13" s="212"/>
      <c r="Q13" s="212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211"/>
      <c r="AL13" s="211"/>
      <c r="AM13" s="211"/>
    </row>
    <row r="14" spans="1:39" ht="14.85" customHeight="1" x14ac:dyDescent="0.25">
      <c r="A14" s="22">
        <v>6</v>
      </c>
      <c r="B14" s="206"/>
      <c r="C14" s="206"/>
      <c r="D14" s="206"/>
      <c r="E14" s="206"/>
      <c r="F14" s="206"/>
      <c r="G14" s="206"/>
      <c r="H14" s="207"/>
      <c r="I14" s="207"/>
      <c r="J14" s="210"/>
      <c r="K14" s="210"/>
      <c r="L14" s="212"/>
      <c r="M14" s="212"/>
      <c r="N14" s="212"/>
      <c r="O14" s="212"/>
      <c r="P14" s="212"/>
      <c r="Q14" s="212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211"/>
      <c r="AL14" s="211"/>
      <c r="AM14" s="211"/>
    </row>
    <row r="15" spans="1:39" ht="14.85" customHeight="1" x14ac:dyDescent="0.25">
      <c r="A15" s="22">
        <v>7</v>
      </c>
      <c r="B15" s="206"/>
      <c r="C15" s="206"/>
      <c r="D15" s="206"/>
      <c r="E15" s="206"/>
      <c r="F15" s="206"/>
      <c r="G15" s="206"/>
      <c r="H15" s="207"/>
      <c r="I15" s="207"/>
      <c r="J15" s="210"/>
      <c r="K15" s="210"/>
      <c r="L15" s="212"/>
      <c r="M15" s="212"/>
      <c r="N15" s="212"/>
      <c r="O15" s="212"/>
      <c r="P15" s="212"/>
      <c r="Q15" s="212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211"/>
      <c r="AL15" s="211"/>
      <c r="AM15" s="211"/>
    </row>
    <row r="16" spans="1:39" ht="14.85" customHeight="1" x14ac:dyDescent="0.25">
      <c r="A16" s="22">
        <v>8</v>
      </c>
      <c r="B16" s="206"/>
      <c r="C16" s="206"/>
      <c r="D16" s="206"/>
      <c r="E16" s="206"/>
      <c r="F16" s="206"/>
      <c r="G16" s="206"/>
      <c r="H16" s="207"/>
      <c r="I16" s="207"/>
      <c r="J16" s="210"/>
      <c r="K16" s="210"/>
      <c r="L16" s="212"/>
      <c r="M16" s="212"/>
      <c r="N16" s="212"/>
      <c r="O16" s="212"/>
      <c r="P16" s="212"/>
      <c r="Q16" s="212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211"/>
      <c r="AL16" s="211"/>
      <c r="AM16" s="211"/>
    </row>
    <row r="17" spans="1:39" ht="14.85" customHeight="1" x14ac:dyDescent="0.25">
      <c r="A17" s="22">
        <v>9</v>
      </c>
      <c r="B17" s="206"/>
      <c r="C17" s="206"/>
      <c r="D17" s="206"/>
      <c r="E17" s="206"/>
      <c r="F17" s="206"/>
      <c r="G17" s="206"/>
      <c r="H17" s="207"/>
      <c r="I17" s="207"/>
      <c r="J17" s="210"/>
      <c r="K17" s="210"/>
      <c r="L17" s="212"/>
      <c r="M17" s="212"/>
      <c r="N17" s="212"/>
      <c r="O17" s="212"/>
      <c r="P17" s="212"/>
      <c r="Q17" s="212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211"/>
      <c r="AL17" s="211"/>
      <c r="AM17" s="211"/>
    </row>
    <row r="18" spans="1:39" ht="14.85" customHeight="1" x14ac:dyDescent="0.25">
      <c r="A18" s="22">
        <v>10</v>
      </c>
      <c r="B18" s="206"/>
      <c r="C18" s="206"/>
      <c r="D18" s="206"/>
      <c r="E18" s="206"/>
      <c r="F18" s="206"/>
      <c r="G18" s="206"/>
      <c r="H18" s="207"/>
      <c r="I18" s="207"/>
      <c r="J18" s="210"/>
      <c r="K18" s="210"/>
      <c r="L18" s="212"/>
      <c r="M18" s="212"/>
      <c r="N18" s="212"/>
      <c r="O18" s="212"/>
      <c r="P18" s="212"/>
      <c r="Q18" s="212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211"/>
      <c r="AL18" s="211"/>
      <c r="AM18" s="211"/>
    </row>
    <row r="19" spans="1:39" ht="14.85" customHeight="1" x14ac:dyDescent="0.25">
      <c r="A19" s="22">
        <v>11</v>
      </c>
      <c r="B19" s="206"/>
      <c r="C19" s="206"/>
      <c r="D19" s="206"/>
      <c r="E19" s="206"/>
      <c r="F19" s="206"/>
      <c r="G19" s="206"/>
      <c r="H19" s="207"/>
      <c r="I19" s="207"/>
      <c r="J19" s="210"/>
      <c r="K19" s="210"/>
      <c r="L19" s="212"/>
      <c r="M19" s="212"/>
      <c r="N19" s="212"/>
      <c r="O19" s="212"/>
      <c r="P19" s="212"/>
      <c r="Q19" s="212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211"/>
      <c r="AL19" s="211"/>
      <c r="AM19" s="211"/>
    </row>
    <row r="20" spans="1:39" ht="14.85" customHeight="1" x14ac:dyDescent="0.25">
      <c r="A20" s="22">
        <v>12</v>
      </c>
      <c r="B20" s="206"/>
      <c r="C20" s="206"/>
      <c r="D20" s="206"/>
      <c r="E20" s="206"/>
      <c r="F20" s="206"/>
      <c r="G20" s="206"/>
      <c r="H20" s="207"/>
      <c r="I20" s="207"/>
      <c r="J20" s="210"/>
      <c r="K20" s="210"/>
      <c r="L20" s="212"/>
      <c r="M20" s="212"/>
      <c r="N20" s="212"/>
      <c r="O20" s="212"/>
      <c r="P20" s="212"/>
      <c r="Q20" s="212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211"/>
      <c r="AL20" s="211"/>
      <c r="AM20" s="211"/>
    </row>
    <row r="21" spans="1:39" ht="14.85" customHeight="1" x14ac:dyDescent="0.25">
      <c r="A21" s="22">
        <v>13</v>
      </c>
      <c r="B21" s="206"/>
      <c r="C21" s="206"/>
      <c r="D21" s="206"/>
      <c r="E21" s="206"/>
      <c r="F21" s="206"/>
      <c r="G21" s="206"/>
      <c r="H21" s="207"/>
      <c r="I21" s="207"/>
      <c r="J21" s="210"/>
      <c r="K21" s="210"/>
      <c r="L21" s="212"/>
      <c r="M21" s="212"/>
      <c r="N21" s="212"/>
      <c r="O21" s="212"/>
      <c r="P21" s="212"/>
      <c r="Q21" s="212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211"/>
      <c r="AL21" s="211"/>
      <c r="AM21" s="211"/>
    </row>
    <row r="22" spans="1:39" ht="14.85" customHeight="1" x14ac:dyDescent="0.25">
      <c r="A22" s="22">
        <v>14</v>
      </c>
      <c r="B22" s="206"/>
      <c r="C22" s="206"/>
      <c r="D22" s="206"/>
      <c r="E22" s="206"/>
      <c r="F22" s="206"/>
      <c r="G22" s="206"/>
      <c r="H22" s="207"/>
      <c r="I22" s="207"/>
      <c r="J22" s="210"/>
      <c r="K22" s="210"/>
      <c r="L22" s="212"/>
      <c r="M22" s="212"/>
      <c r="N22" s="212"/>
      <c r="O22" s="212"/>
      <c r="P22" s="212"/>
      <c r="Q22" s="212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211"/>
      <c r="AL22" s="211"/>
      <c r="AM22" s="211"/>
    </row>
    <row r="23" spans="1:39" ht="14.85" customHeight="1" x14ac:dyDescent="0.25">
      <c r="A23" s="22">
        <v>15</v>
      </c>
      <c r="B23" s="206"/>
      <c r="C23" s="206"/>
      <c r="D23" s="206"/>
      <c r="E23" s="206"/>
      <c r="F23" s="206"/>
      <c r="G23" s="206"/>
      <c r="H23" s="207"/>
      <c r="I23" s="207"/>
      <c r="J23" s="210"/>
      <c r="K23" s="210"/>
      <c r="L23" s="212"/>
      <c r="M23" s="212"/>
      <c r="N23" s="212"/>
      <c r="O23" s="212"/>
      <c r="P23" s="212"/>
      <c r="Q23" s="212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211"/>
      <c r="AL23" s="211"/>
      <c r="AM23" s="211"/>
    </row>
    <row r="24" spans="1:39" ht="14.85" customHeight="1" x14ac:dyDescent="0.25">
      <c r="A24" s="22">
        <v>16</v>
      </c>
      <c r="B24" s="206"/>
      <c r="C24" s="206"/>
      <c r="D24" s="206"/>
      <c r="E24" s="206"/>
      <c r="F24" s="206"/>
      <c r="G24" s="206"/>
      <c r="H24" s="207"/>
      <c r="I24" s="207"/>
      <c r="J24" s="210"/>
      <c r="K24" s="210"/>
      <c r="L24" s="212"/>
      <c r="M24" s="212"/>
      <c r="N24" s="212"/>
      <c r="O24" s="212"/>
      <c r="P24" s="212"/>
      <c r="Q24" s="212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211"/>
      <c r="AL24" s="211"/>
      <c r="AM24" s="211"/>
    </row>
    <row r="25" spans="1:39" ht="14.85" customHeight="1" x14ac:dyDescent="0.25">
      <c r="A25" s="22">
        <v>17</v>
      </c>
      <c r="B25" s="206"/>
      <c r="C25" s="206"/>
      <c r="D25" s="206"/>
      <c r="E25" s="206"/>
      <c r="F25" s="206"/>
      <c r="G25" s="206"/>
      <c r="H25" s="207"/>
      <c r="I25" s="207"/>
      <c r="J25" s="210"/>
      <c r="K25" s="210"/>
      <c r="L25" s="212"/>
      <c r="M25" s="212"/>
      <c r="N25" s="212"/>
      <c r="O25" s="212"/>
      <c r="P25" s="212"/>
      <c r="Q25" s="212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211"/>
      <c r="AL25" s="211"/>
      <c r="AM25" s="211"/>
    </row>
    <row r="26" spans="1:39" ht="14.85" customHeight="1" x14ac:dyDescent="0.25">
      <c r="A26" s="22">
        <v>18</v>
      </c>
      <c r="B26" s="206"/>
      <c r="C26" s="206"/>
      <c r="D26" s="206"/>
      <c r="E26" s="206"/>
      <c r="F26" s="206"/>
      <c r="G26" s="206"/>
      <c r="H26" s="207"/>
      <c r="I26" s="207"/>
      <c r="J26" s="210"/>
      <c r="K26" s="210"/>
      <c r="L26" s="212"/>
      <c r="M26" s="212"/>
      <c r="N26" s="212"/>
      <c r="O26" s="212"/>
      <c r="P26" s="212"/>
      <c r="Q26" s="212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211"/>
      <c r="AL26" s="211"/>
      <c r="AM26" s="211"/>
    </row>
    <row r="27" spans="1:39" ht="14.85" customHeight="1" x14ac:dyDescent="0.25">
      <c r="A27" s="22">
        <v>19</v>
      </c>
      <c r="B27" s="206"/>
      <c r="C27" s="206"/>
      <c r="D27" s="206"/>
      <c r="E27" s="206"/>
      <c r="F27" s="206"/>
      <c r="G27" s="206"/>
      <c r="H27" s="207"/>
      <c r="I27" s="207"/>
      <c r="J27" s="210"/>
      <c r="K27" s="210"/>
      <c r="L27" s="212"/>
      <c r="M27" s="212"/>
      <c r="N27" s="212"/>
      <c r="O27" s="212"/>
      <c r="P27" s="212"/>
      <c r="Q27" s="212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211"/>
      <c r="AL27" s="211"/>
      <c r="AM27" s="211"/>
    </row>
    <row r="28" spans="1:39" ht="14.85" customHeight="1" x14ac:dyDescent="0.25">
      <c r="A28" s="22">
        <v>20</v>
      </c>
      <c r="B28" s="206"/>
      <c r="C28" s="206"/>
      <c r="D28" s="206"/>
      <c r="E28" s="206"/>
      <c r="F28" s="206"/>
      <c r="G28" s="206"/>
      <c r="H28" s="207"/>
      <c r="I28" s="207"/>
      <c r="J28" s="210"/>
      <c r="K28" s="210"/>
      <c r="L28" s="212"/>
      <c r="M28" s="212"/>
      <c r="N28" s="212"/>
      <c r="O28" s="212"/>
      <c r="P28" s="212"/>
      <c r="Q28" s="212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211"/>
      <c r="AL28" s="211"/>
      <c r="AM28" s="211"/>
    </row>
    <row r="29" spans="1:39" ht="18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08" t="s">
        <v>18</v>
      </c>
      <c r="AC29" s="208"/>
      <c r="AD29" s="208"/>
      <c r="AE29" s="209"/>
      <c r="AF29" s="209"/>
      <c r="AG29" s="34" t="s">
        <v>19</v>
      </c>
      <c r="AH29" s="209"/>
      <c r="AI29" s="209"/>
      <c r="AJ29" s="209"/>
      <c r="AK29" s="35" t="s">
        <v>19</v>
      </c>
      <c r="AL29" s="34">
        <v>202</v>
      </c>
      <c r="AM29" s="52"/>
    </row>
    <row r="30" spans="1:39" ht="13.3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39" ht="13.35" customHeight="1" x14ac:dyDescent="0.25">
      <c r="A31" s="4"/>
    </row>
    <row r="32" spans="1:39" ht="13.35" customHeight="1" x14ac:dyDescent="0.25"/>
    <row r="33" spans="1:38" ht="12" customHeight="1" x14ac:dyDescent="0.25">
      <c r="A33" s="5"/>
      <c r="B33" s="205" t="s">
        <v>10</v>
      </c>
      <c r="C33" s="205"/>
      <c r="D33" s="205"/>
      <c r="E33" s="205"/>
      <c r="F33" s="205"/>
      <c r="G33" s="205"/>
      <c r="H33" s="13"/>
      <c r="J33" s="205" t="s">
        <v>10</v>
      </c>
      <c r="K33" s="205"/>
      <c r="L33" s="205"/>
      <c r="M33" s="205"/>
      <c r="N33" s="205"/>
      <c r="O33" s="205"/>
      <c r="P33" s="13"/>
      <c r="Q33" s="9"/>
      <c r="R33" s="205" t="s">
        <v>10</v>
      </c>
      <c r="S33" s="205"/>
      <c r="T33" s="205"/>
      <c r="U33" s="205"/>
      <c r="V33" s="205"/>
      <c r="W33" s="205"/>
      <c r="X33" s="13"/>
      <c r="Y33" s="9"/>
      <c r="Z33" s="205" t="s">
        <v>10</v>
      </c>
      <c r="AA33" s="205"/>
      <c r="AB33" s="205"/>
      <c r="AC33" s="205"/>
      <c r="AD33" s="205"/>
      <c r="AE33" s="205"/>
      <c r="AF33" s="13"/>
      <c r="AG33" s="9"/>
      <c r="AH33" s="205" t="s">
        <v>10</v>
      </c>
      <c r="AI33" s="205"/>
      <c r="AJ33" s="205"/>
      <c r="AK33" s="205"/>
      <c r="AL33" s="13"/>
    </row>
    <row r="34" spans="1:38" ht="12" customHeight="1" x14ac:dyDescent="0.25">
      <c r="A34" s="2"/>
      <c r="B34" s="203" t="s">
        <v>101</v>
      </c>
      <c r="C34" s="203"/>
      <c r="D34" s="203"/>
      <c r="E34" s="203"/>
      <c r="F34" s="203"/>
      <c r="G34" s="203"/>
      <c r="H34" s="16"/>
      <c r="J34" s="203" t="s">
        <v>102</v>
      </c>
      <c r="K34" s="203"/>
      <c r="L34" s="203"/>
      <c r="M34" s="203"/>
      <c r="N34" s="203"/>
      <c r="O34" s="203"/>
      <c r="P34" s="16"/>
      <c r="Q34" s="9"/>
      <c r="R34" s="203" t="s">
        <v>103</v>
      </c>
      <c r="S34" s="203"/>
      <c r="T34" s="203"/>
      <c r="U34" s="203"/>
      <c r="V34" s="203"/>
      <c r="W34" s="203"/>
      <c r="X34" s="16"/>
      <c r="Y34" s="9"/>
      <c r="Z34" s="203" t="s">
        <v>104</v>
      </c>
      <c r="AA34" s="203"/>
      <c r="AB34" s="203"/>
      <c r="AC34" s="203"/>
      <c r="AD34" s="203"/>
      <c r="AE34" s="203"/>
      <c r="AF34" s="20"/>
      <c r="AG34" s="9"/>
      <c r="AH34" s="203" t="s">
        <v>105</v>
      </c>
      <c r="AI34" s="203"/>
      <c r="AJ34" s="203"/>
      <c r="AK34" s="203"/>
      <c r="AL34" s="20"/>
    </row>
    <row r="35" spans="1:38" s="12" customFormat="1" ht="9" x14ac:dyDescent="0.15">
      <c r="A35" s="11"/>
      <c r="B35" s="204" t="s">
        <v>6</v>
      </c>
      <c r="C35" s="204"/>
      <c r="D35" s="204"/>
      <c r="E35" s="204"/>
      <c r="F35" s="204"/>
      <c r="G35" s="204"/>
      <c r="H35" s="14"/>
      <c r="J35" s="204" t="s">
        <v>6</v>
      </c>
      <c r="K35" s="204"/>
      <c r="L35" s="204"/>
      <c r="M35" s="204"/>
      <c r="N35" s="204"/>
      <c r="O35" s="204"/>
      <c r="P35" s="14"/>
      <c r="Q35" s="18"/>
      <c r="R35" s="204" t="s">
        <v>6</v>
      </c>
      <c r="S35" s="204"/>
      <c r="T35" s="204"/>
      <c r="U35" s="204"/>
      <c r="V35" s="204"/>
      <c r="W35" s="204"/>
      <c r="X35" s="14"/>
      <c r="Y35" s="18"/>
      <c r="Z35" s="204" t="s">
        <v>6</v>
      </c>
      <c r="AA35" s="204"/>
      <c r="AB35" s="204"/>
      <c r="AC35" s="204"/>
      <c r="AD35" s="204"/>
      <c r="AE35" s="204"/>
      <c r="AF35" s="14"/>
      <c r="AG35" s="18"/>
      <c r="AH35" s="204" t="s">
        <v>6</v>
      </c>
      <c r="AI35" s="204"/>
      <c r="AJ35" s="204"/>
      <c r="AK35" s="204"/>
      <c r="AL35" s="14"/>
    </row>
    <row r="36" spans="1:38" ht="10.5" customHeight="1" x14ac:dyDescent="0.25">
      <c r="A36" s="2"/>
      <c r="B36" s="10" t="s">
        <v>11</v>
      </c>
      <c r="C36" s="160" t="s">
        <v>110</v>
      </c>
      <c r="D36" s="160"/>
      <c r="E36" s="160"/>
      <c r="F36" s="160"/>
      <c r="G36" s="160"/>
      <c r="H36" s="16"/>
      <c r="J36" s="10" t="s">
        <v>11</v>
      </c>
      <c r="K36" s="160" t="s">
        <v>106</v>
      </c>
      <c r="L36" s="160"/>
      <c r="M36" s="160"/>
      <c r="N36" s="160"/>
      <c r="O36" s="160"/>
      <c r="P36" s="16"/>
      <c r="Q36" s="9"/>
      <c r="R36" s="10" t="s">
        <v>11</v>
      </c>
      <c r="S36" s="160" t="s">
        <v>107</v>
      </c>
      <c r="T36" s="160"/>
      <c r="U36" s="160"/>
      <c r="V36" s="160"/>
      <c r="W36" s="160"/>
      <c r="X36" s="16"/>
      <c r="Y36" s="9"/>
      <c r="Z36" s="10" t="s">
        <v>11</v>
      </c>
      <c r="AA36" s="160" t="s">
        <v>108</v>
      </c>
      <c r="AB36" s="160"/>
      <c r="AC36" s="160"/>
      <c r="AD36" s="160"/>
      <c r="AE36" s="160"/>
      <c r="AF36" s="16"/>
      <c r="AG36" s="9"/>
      <c r="AH36" s="10" t="s">
        <v>11</v>
      </c>
      <c r="AI36" s="160" t="s">
        <v>109</v>
      </c>
      <c r="AJ36" s="160"/>
      <c r="AK36" s="160"/>
      <c r="AL36" s="16"/>
    </row>
    <row r="37" spans="1:38" ht="13.15" customHeight="1" x14ac:dyDescent="0.25">
      <c r="A37" s="2"/>
      <c r="P37" s="9"/>
      <c r="Q37" s="9"/>
      <c r="X37" s="9"/>
      <c r="Y37" s="9"/>
      <c r="AF37" s="9"/>
      <c r="AG37" s="9"/>
      <c r="AL37" s="9"/>
    </row>
    <row r="38" spans="1:38" ht="13.15" customHeight="1" x14ac:dyDescent="0.25">
      <c r="A38" s="2"/>
      <c r="P38" s="9"/>
      <c r="Q38" s="9"/>
      <c r="X38" s="9"/>
      <c r="Y38" s="9"/>
      <c r="AF38" s="9"/>
      <c r="AG38" s="9"/>
      <c r="AL38" s="9"/>
    </row>
    <row r="39" spans="1:38" ht="13.15" customHeight="1" x14ac:dyDescent="0.25">
      <c r="A39" s="2"/>
      <c r="P39" s="9"/>
      <c r="Q39" s="9"/>
      <c r="X39" s="9"/>
      <c r="Y39" s="9"/>
      <c r="AF39" s="9"/>
      <c r="AG39" s="9"/>
      <c r="AL39" s="9"/>
    </row>
    <row r="40" spans="1:38" ht="12" customHeight="1" x14ac:dyDescent="0.25">
      <c r="A40" s="2"/>
      <c r="B40" s="205" t="s">
        <v>12</v>
      </c>
      <c r="C40" s="205"/>
      <c r="D40" s="205"/>
      <c r="E40" s="205"/>
      <c r="F40" s="205"/>
      <c r="G40" s="205"/>
      <c r="H40" s="13"/>
      <c r="J40" s="205" t="s">
        <v>12</v>
      </c>
      <c r="K40" s="205"/>
      <c r="L40" s="205"/>
      <c r="M40" s="205"/>
      <c r="N40" s="205"/>
      <c r="O40" s="205"/>
      <c r="P40" s="13"/>
      <c r="Q40" s="9"/>
      <c r="R40" s="205" t="s">
        <v>12</v>
      </c>
      <c r="S40" s="205"/>
      <c r="T40" s="205"/>
      <c r="U40" s="205"/>
      <c r="V40" s="205"/>
      <c r="W40" s="205"/>
      <c r="X40" s="13"/>
      <c r="Y40" s="9"/>
      <c r="Z40" s="205" t="s">
        <v>12</v>
      </c>
      <c r="AA40" s="205"/>
      <c r="AB40" s="205"/>
      <c r="AC40" s="205"/>
      <c r="AD40" s="205"/>
      <c r="AE40" s="205"/>
      <c r="AF40" s="13"/>
      <c r="AG40" s="9"/>
      <c r="AH40" s="205" t="s">
        <v>12</v>
      </c>
      <c r="AI40" s="205"/>
      <c r="AJ40" s="205"/>
      <c r="AK40" s="205"/>
      <c r="AL40" s="13"/>
    </row>
    <row r="41" spans="1:38" ht="11.25" customHeight="1" x14ac:dyDescent="0.25">
      <c r="A41" s="2"/>
      <c r="B41" s="15" t="s">
        <v>13</v>
      </c>
      <c r="C41" s="203" t="s">
        <v>111</v>
      </c>
      <c r="D41" s="203"/>
      <c r="E41" s="203"/>
      <c r="F41" s="203"/>
      <c r="G41" s="203"/>
      <c r="H41" s="16"/>
      <c r="J41" s="15" t="s">
        <v>13</v>
      </c>
      <c r="K41" s="203" t="s">
        <v>112</v>
      </c>
      <c r="L41" s="203"/>
      <c r="M41" s="203"/>
      <c r="N41" s="203"/>
      <c r="O41" s="203"/>
      <c r="P41" s="16"/>
      <c r="Q41" s="9"/>
      <c r="R41" s="15" t="s">
        <v>13</v>
      </c>
      <c r="S41" s="203" t="s">
        <v>114</v>
      </c>
      <c r="T41" s="203"/>
      <c r="U41" s="203"/>
      <c r="V41" s="203"/>
      <c r="W41" s="203"/>
      <c r="X41" s="20"/>
      <c r="Y41" s="17"/>
      <c r="Z41" s="15" t="s">
        <v>13</v>
      </c>
      <c r="AA41" s="203" t="s">
        <v>113</v>
      </c>
      <c r="AB41" s="203"/>
      <c r="AC41" s="203"/>
      <c r="AD41" s="203"/>
      <c r="AE41" s="203"/>
      <c r="AF41" s="20"/>
      <c r="AG41" s="9"/>
      <c r="AH41" s="15" t="s">
        <v>13</v>
      </c>
      <c r="AI41" s="203" t="s">
        <v>115</v>
      </c>
      <c r="AJ41" s="203"/>
      <c r="AK41" s="203"/>
      <c r="AL41" s="20"/>
    </row>
    <row r="42" spans="1:38" s="12" customFormat="1" ht="9" customHeight="1" x14ac:dyDescent="0.15">
      <c r="A42" s="11"/>
      <c r="B42" s="204" t="s">
        <v>6</v>
      </c>
      <c r="C42" s="204"/>
      <c r="D42" s="204"/>
      <c r="E42" s="204"/>
      <c r="F42" s="204"/>
      <c r="G42" s="204"/>
      <c r="H42" s="14"/>
      <c r="J42" s="204" t="s">
        <v>6</v>
      </c>
      <c r="K42" s="204"/>
      <c r="L42" s="204"/>
      <c r="M42" s="204"/>
      <c r="N42" s="204"/>
      <c r="O42" s="204"/>
      <c r="P42" s="14"/>
      <c r="Q42" s="18"/>
      <c r="R42" s="204" t="s">
        <v>6</v>
      </c>
      <c r="S42" s="204"/>
      <c r="T42" s="204"/>
      <c r="U42" s="204"/>
      <c r="V42" s="204"/>
      <c r="W42" s="204"/>
      <c r="X42" s="14"/>
      <c r="Y42" s="18"/>
      <c r="Z42" s="204" t="s">
        <v>6</v>
      </c>
      <c r="AA42" s="204"/>
      <c r="AB42" s="204"/>
      <c r="AC42" s="204"/>
      <c r="AD42" s="204"/>
      <c r="AE42" s="204"/>
      <c r="AF42" s="14"/>
      <c r="AG42" s="18"/>
      <c r="AH42" s="204" t="s">
        <v>6</v>
      </c>
      <c r="AI42" s="204"/>
      <c r="AJ42" s="204"/>
      <c r="AK42" s="204"/>
      <c r="AL42" s="14"/>
    </row>
    <row r="43" spans="1:38" ht="10.5" customHeight="1" x14ac:dyDescent="0.25">
      <c r="A43" s="6"/>
      <c r="B43" s="27" t="s">
        <v>54</v>
      </c>
      <c r="C43" s="160" t="s">
        <v>116</v>
      </c>
      <c r="D43" s="160"/>
      <c r="E43" s="160"/>
      <c r="F43" s="160"/>
      <c r="G43" s="160"/>
      <c r="H43" s="16"/>
      <c r="J43" s="27" t="s">
        <v>54</v>
      </c>
      <c r="K43" s="160" t="s">
        <v>117</v>
      </c>
      <c r="L43" s="160"/>
      <c r="M43" s="160"/>
      <c r="N43" s="160"/>
      <c r="O43" s="160"/>
      <c r="P43" s="16"/>
      <c r="Q43" s="9"/>
      <c r="R43" s="27" t="s">
        <v>54</v>
      </c>
      <c r="S43" s="160" t="s">
        <v>118</v>
      </c>
      <c r="T43" s="160"/>
      <c r="U43" s="160"/>
      <c r="V43" s="160"/>
      <c r="W43" s="160"/>
      <c r="X43" s="16"/>
      <c r="Y43" s="9"/>
      <c r="Z43" s="27" t="s">
        <v>54</v>
      </c>
      <c r="AA43" s="160" t="s">
        <v>119</v>
      </c>
      <c r="AB43" s="160"/>
      <c r="AC43" s="160"/>
      <c r="AD43" s="160"/>
      <c r="AE43" s="160"/>
      <c r="AF43" s="16"/>
      <c r="AG43" s="9"/>
      <c r="AH43" s="27" t="s">
        <v>54</v>
      </c>
      <c r="AI43" s="160" t="s">
        <v>120</v>
      </c>
      <c r="AJ43" s="160"/>
      <c r="AK43" s="160"/>
      <c r="AL43" s="16"/>
    </row>
    <row r="44" spans="1:38" x14ac:dyDescent="0.25">
      <c r="A44" s="4"/>
    </row>
    <row r="45" spans="1:38" x14ac:dyDescent="0.25">
      <c r="A45" s="4"/>
    </row>
  </sheetData>
  <mergeCells count="164">
    <mergeCell ref="H28:I28"/>
    <mergeCell ref="L28:Q28"/>
    <mergeCell ref="B25:G25"/>
    <mergeCell ref="H25:I25"/>
    <mergeCell ref="L25:Q25"/>
    <mergeCell ref="B26:G26"/>
    <mergeCell ref="H26:I26"/>
    <mergeCell ref="L26:Q26"/>
    <mergeCell ref="B27:G27"/>
    <mergeCell ref="H27:I27"/>
    <mergeCell ref="L27:Q27"/>
    <mergeCell ref="B21:G21"/>
    <mergeCell ref="H21:I21"/>
    <mergeCell ref="L21:Q21"/>
    <mergeCell ref="B22:G22"/>
    <mergeCell ref="H22:I22"/>
    <mergeCell ref="L22:Q22"/>
    <mergeCell ref="B23:G23"/>
    <mergeCell ref="H23:I23"/>
    <mergeCell ref="L23:Q23"/>
    <mergeCell ref="J21:K21"/>
    <mergeCell ref="B18:G18"/>
    <mergeCell ref="H18:I18"/>
    <mergeCell ref="L18:Q18"/>
    <mergeCell ref="B19:G19"/>
    <mergeCell ref="H19:I19"/>
    <mergeCell ref="L19:Q19"/>
    <mergeCell ref="B20:G20"/>
    <mergeCell ref="H20:I20"/>
    <mergeCell ref="L20:Q20"/>
    <mergeCell ref="J18:K18"/>
    <mergeCell ref="J19:K19"/>
    <mergeCell ref="B15:G15"/>
    <mergeCell ref="H15:I15"/>
    <mergeCell ref="L15:Q15"/>
    <mergeCell ref="B16:G16"/>
    <mergeCell ref="H16:I16"/>
    <mergeCell ref="L16:Q16"/>
    <mergeCell ref="B17:G17"/>
    <mergeCell ref="H17:I17"/>
    <mergeCell ref="L17:Q17"/>
    <mergeCell ref="J15:K15"/>
    <mergeCell ref="J16:K16"/>
    <mergeCell ref="J17:K17"/>
    <mergeCell ref="B12:G12"/>
    <mergeCell ref="H12:I12"/>
    <mergeCell ref="L12:Q12"/>
    <mergeCell ref="B13:G13"/>
    <mergeCell ref="H13:I13"/>
    <mergeCell ref="L13:Q13"/>
    <mergeCell ref="B14:G14"/>
    <mergeCell ref="H14:I14"/>
    <mergeCell ref="L14:Q14"/>
    <mergeCell ref="J12:K12"/>
    <mergeCell ref="J13:K13"/>
    <mergeCell ref="J14:K14"/>
    <mergeCell ref="D2:Y2"/>
    <mergeCell ref="D1:Y1"/>
    <mergeCell ref="D4:F4"/>
    <mergeCell ref="G4:T4"/>
    <mergeCell ref="U4:X4"/>
    <mergeCell ref="Y4:AM4"/>
    <mergeCell ref="D5:F5"/>
    <mergeCell ref="G5:J5"/>
    <mergeCell ref="AK2:AM2"/>
    <mergeCell ref="AG1:AM1"/>
    <mergeCell ref="A6:AB6"/>
    <mergeCell ref="AE6:AM6"/>
    <mergeCell ref="A7:A8"/>
    <mergeCell ref="AK7:AM8"/>
    <mergeCell ref="R7:AJ7"/>
    <mergeCell ref="J8:K8"/>
    <mergeCell ref="B8:G8"/>
    <mergeCell ref="H8:I8"/>
    <mergeCell ref="B7:I7"/>
    <mergeCell ref="J7:Q7"/>
    <mergeCell ref="L8:Q8"/>
    <mergeCell ref="B9:G9"/>
    <mergeCell ref="L9:Q9"/>
    <mergeCell ref="H9:I9"/>
    <mergeCell ref="B10:G10"/>
    <mergeCell ref="H10:I10"/>
    <mergeCell ref="L10:Q10"/>
    <mergeCell ref="B11:G11"/>
    <mergeCell ref="H11:I11"/>
    <mergeCell ref="L11:Q11"/>
    <mergeCell ref="J9:K9"/>
    <mergeCell ref="J10:K10"/>
    <mergeCell ref="J11:K11"/>
    <mergeCell ref="AK9:AM9"/>
    <mergeCell ref="AK10:AM10"/>
    <mergeCell ref="AK11:AM11"/>
    <mergeCell ref="AK12:AM12"/>
    <mergeCell ref="AK13:AM13"/>
    <mergeCell ref="AK14:AM14"/>
    <mergeCell ref="J22:K22"/>
    <mergeCell ref="J20:K20"/>
    <mergeCell ref="AK21:AM21"/>
    <mergeCell ref="AK15:AM15"/>
    <mergeCell ref="AK16:AM16"/>
    <mergeCell ref="AK17:AM17"/>
    <mergeCell ref="AK18:AM18"/>
    <mergeCell ref="AK19:AM19"/>
    <mergeCell ref="AK20:AM20"/>
    <mergeCell ref="AK22:AM22"/>
    <mergeCell ref="AH29:AJ29"/>
    <mergeCell ref="J28:K28"/>
    <mergeCell ref="AH33:AK33"/>
    <mergeCell ref="J23:K23"/>
    <mergeCell ref="J25:K25"/>
    <mergeCell ref="AK24:AM24"/>
    <mergeCell ref="J27:K27"/>
    <mergeCell ref="J26:K26"/>
    <mergeCell ref="Z33:AE33"/>
    <mergeCell ref="AK28:AM28"/>
    <mergeCell ref="AK27:AM27"/>
    <mergeCell ref="AK26:AM26"/>
    <mergeCell ref="L24:Q24"/>
    <mergeCell ref="AK25:AM25"/>
    <mergeCell ref="J24:K24"/>
    <mergeCell ref="AK23:AM23"/>
    <mergeCell ref="B24:G24"/>
    <mergeCell ref="H24:I24"/>
    <mergeCell ref="C41:G41"/>
    <mergeCell ref="K41:O41"/>
    <mergeCell ref="Z34:AE34"/>
    <mergeCell ref="AB29:AD29"/>
    <mergeCell ref="AE29:AF29"/>
    <mergeCell ref="C43:G43"/>
    <mergeCell ref="J33:O33"/>
    <mergeCell ref="J34:O34"/>
    <mergeCell ref="J35:O35"/>
    <mergeCell ref="K36:O36"/>
    <mergeCell ref="J40:O40"/>
    <mergeCell ref="J42:O42"/>
    <mergeCell ref="K43:O43"/>
    <mergeCell ref="B34:G34"/>
    <mergeCell ref="B35:G35"/>
    <mergeCell ref="C36:G36"/>
    <mergeCell ref="B40:G40"/>
    <mergeCell ref="B42:G42"/>
    <mergeCell ref="B33:G33"/>
    <mergeCell ref="R34:W34"/>
    <mergeCell ref="R33:W33"/>
    <mergeCell ref="B28:G28"/>
    <mergeCell ref="AH34:AK34"/>
    <mergeCell ref="AI43:AK43"/>
    <mergeCell ref="S41:W41"/>
    <mergeCell ref="AA41:AE41"/>
    <mergeCell ref="AI41:AK41"/>
    <mergeCell ref="AH35:AK35"/>
    <mergeCell ref="AI36:AK36"/>
    <mergeCell ref="AH40:AK40"/>
    <mergeCell ref="AH42:AK42"/>
    <mergeCell ref="S43:W43"/>
    <mergeCell ref="Z42:AE42"/>
    <mergeCell ref="AA43:AE43"/>
    <mergeCell ref="R42:W42"/>
    <mergeCell ref="R40:W40"/>
    <mergeCell ref="R35:W35"/>
    <mergeCell ref="S36:W36"/>
    <mergeCell ref="Z35:AE35"/>
    <mergeCell ref="AA36:AE36"/>
    <mergeCell ref="Z40:AE40"/>
  </mergeCells>
  <dataValidations disablePrompts="1" count="1">
    <dataValidation type="list" allowBlank="1" showInputMessage="1" showErrorMessage="1" errorTitle="Verificar" error="Verificar requisitos" sqref="AK9:AM28">
      <formula1>$AC$1:$AC$2</formula1>
    </dataValidation>
  </dataValidations>
  <printOptions horizontalCentered="1"/>
  <pageMargins left="0.27559055118110237" right="0.27559055118110237" top="0.47244094488188981" bottom="0.27559055118110237" header="0.19685039370078741" footer="0.19685039370078741"/>
  <pageSetup paperSize="120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6"/>
  <sheetViews>
    <sheetView topLeftCell="A28" zoomScale="98" zoomScaleNormal="98" workbookViewId="0">
      <selection activeCell="AD15" sqref="AD15"/>
    </sheetView>
  </sheetViews>
  <sheetFormatPr baseColWidth="10" defaultRowHeight="15" x14ac:dyDescent="0.25"/>
  <cols>
    <col min="1" max="1" width="8.7109375" customWidth="1"/>
    <col min="2" max="10" width="3.85546875" customWidth="1"/>
    <col min="11" max="11" width="7.7109375" customWidth="1"/>
    <col min="12" max="19" width="3.85546875" customWidth="1"/>
    <col min="20" max="20" width="4.5703125" customWidth="1"/>
    <col min="21" max="22" width="3.85546875" customWidth="1"/>
    <col min="23" max="26" width="4.7109375" customWidth="1"/>
    <col min="27" max="27" width="3.85546875" customWidth="1"/>
  </cols>
  <sheetData>
    <row r="1" spans="2:26" ht="15" customHeight="1" x14ac:dyDescent="0.5">
      <c r="C1" s="7"/>
      <c r="E1" s="117" t="s">
        <v>89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6" t="s">
        <v>165</v>
      </c>
      <c r="T1" s="280"/>
      <c r="U1" s="280"/>
      <c r="V1" s="280"/>
      <c r="W1" s="280"/>
      <c r="X1" s="280"/>
      <c r="Y1" s="280"/>
      <c r="Z1" s="280"/>
    </row>
    <row r="2" spans="2:26" ht="15" customHeight="1" x14ac:dyDescent="0.5">
      <c r="C2" s="7"/>
      <c r="E2" s="118" t="s">
        <v>90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63"/>
      <c r="R2" s="63"/>
      <c r="S2" s="63"/>
      <c r="T2" s="63"/>
      <c r="U2" s="63"/>
      <c r="V2" s="63"/>
      <c r="W2" s="63"/>
      <c r="X2" s="249" t="s">
        <v>17</v>
      </c>
      <c r="Y2" s="249"/>
      <c r="Z2" s="249"/>
    </row>
    <row r="3" spans="2:26" ht="5.0999999999999996" customHeight="1" x14ac:dyDescent="0.5">
      <c r="C3" s="7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2:26" ht="15" customHeight="1" x14ac:dyDescent="0.25">
      <c r="B4" s="67"/>
      <c r="C4" s="68"/>
      <c r="D4" s="67"/>
      <c r="E4" s="120" t="s">
        <v>95</v>
      </c>
      <c r="F4" s="120"/>
      <c r="G4" s="120"/>
      <c r="H4" s="120"/>
      <c r="I4" s="128" t="str">
        <f>IF('RESUMEN ACTA 1'!G4="","",'RESUMEN ACTA 1'!G4)</f>
        <v/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2:26" ht="15" customHeight="1" x14ac:dyDescent="0.25">
      <c r="B5" s="67"/>
      <c r="C5" s="68"/>
      <c r="D5" s="67"/>
      <c r="E5" s="120" t="s">
        <v>96</v>
      </c>
      <c r="F5" s="120"/>
      <c r="G5" s="120"/>
      <c r="H5" s="120"/>
      <c r="I5" s="127" t="str">
        <f>IF('RESUMEN ACTA 1'!Y4="","",'RESUMEN ACTA 1'!Y4)</f>
        <v/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2:26" ht="15" customHeight="1" x14ac:dyDescent="0.25">
      <c r="B6" s="129" t="s">
        <v>186</v>
      </c>
      <c r="C6" s="129"/>
      <c r="D6" s="129"/>
      <c r="E6" s="129"/>
      <c r="F6" s="129"/>
      <c r="G6" s="129"/>
      <c r="H6" s="129"/>
      <c r="I6" s="129"/>
      <c r="J6" s="129"/>
      <c r="K6" s="129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2:26" ht="15" customHeight="1" x14ac:dyDescent="0.25">
      <c r="B7" s="168" t="s">
        <v>98</v>
      </c>
      <c r="C7" s="168"/>
      <c r="D7" s="169"/>
      <c r="E7" s="169"/>
      <c r="F7" s="169"/>
      <c r="G7" s="169"/>
      <c r="H7" s="169"/>
      <c r="I7" s="168" t="s">
        <v>99</v>
      </c>
      <c r="J7" s="168"/>
      <c r="K7" s="168"/>
      <c r="L7" s="168"/>
      <c r="M7" s="168"/>
      <c r="N7" s="168"/>
      <c r="O7" s="170"/>
      <c r="P7" s="170"/>
      <c r="Q7" s="170"/>
      <c r="R7" s="170"/>
      <c r="S7" s="170"/>
      <c r="T7" s="170"/>
      <c r="U7" s="130" t="s">
        <v>97</v>
      </c>
      <c r="V7" s="130"/>
      <c r="W7" s="130"/>
      <c r="X7" s="133" t="str">
        <f>IF('RESUMEN ACTA 1'!G5="","",'RESUMEN ACTA 1'!G5)</f>
        <v/>
      </c>
      <c r="Y7" s="133"/>
      <c r="Z7" s="133"/>
    </row>
    <row r="8" spans="2:26" ht="15" customHeight="1" x14ac:dyDescent="0.25">
      <c r="B8" s="278" t="s">
        <v>100</v>
      </c>
      <c r="C8" s="278"/>
      <c r="D8" s="278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279" t="s">
        <v>15</v>
      </c>
      <c r="V8" s="279"/>
      <c r="W8" s="279"/>
      <c r="X8" s="134"/>
      <c r="Y8" s="134"/>
      <c r="Z8" s="134"/>
    </row>
    <row r="9" spans="2:26" ht="6" customHeight="1" x14ac:dyDescent="0.25">
      <c r="B9" s="69"/>
      <c r="C9" s="69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71"/>
      <c r="W9" s="71"/>
      <c r="X9" s="72"/>
      <c r="Y9" s="72"/>
      <c r="Z9" s="72"/>
    </row>
    <row r="10" spans="2:26" ht="16.5" customHeight="1" x14ac:dyDescent="0.25">
      <c r="B10" s="76"/>
      <c r="C10" s="274" t="s">
        <v>20</v>
      </c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77"/>
      <c r="W10" s="119" t="s">
        <v>17</v>
      </c>
      <c r="X10" s="119"/>
      <c r="Y10" s="119"/>
      <c r="Z10" s="119"/>
    </row>
    <row r="11" spans="2:26" ht="15.95" customHeight="1" thickBot="1" x14ac:dyDescent="0.3">
      <c r="B11" s="25" t="s">
        <v>1</v>
      </c>
      <c r="C11" s="121" t="s">
        <v>24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3"/>
      <c r="W11" s="250" t="s">
        <v>23</v>
      </c>
      <c r="X11" s="250"/>
      <c r="Y11" s="276" t="s">
        <v>22</v>
      </c>
      <c r="Z11" s="277"/>
    </row>
    <row r="12" spans="2:26" ht="24.95" customHeight="1" thickBot="1" x14ac:dyDescent="0.3">
      <c r="B12" s="49">
        <v>1</v>
      </c>
      <c r="C12" s="235" t="s">
        <v>25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7"/>
      <c r="U12" s="240" t="s">
        <v>26</v>
      </c>
      <c r="V12" s="241"/>
      <c r="W12" s="251" t="str">
        <f>IF(AND(W13="",W14="",W15="",W16="",W17="",W18="",W19="",W20=""),"",SUM(W13:X20))</f>
        <v/>
      </c>
      <c r="X12" s="252"/>
      <c r="Y12" s="261" t="str">
        <f>IF(W12="","",IF(W12&lt;=100,W12*0.3,30))</f>
        <v/>
      </c>
      <c r="Z12" s="262"/>
    </row>
    <row r="13" spans="2:26" ht="17.45" customHeight="1" x14ac:dyDescent="0.25">
      <c r="B13" s="39" t="s">
        <v>27</v>
      </c>
      <c r="C13" s="233" t="s">
        <v>35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8"/>
      <c r="U13" s="239">
        <v>70</v>
      </c>
      <c r="V13" s="239"/>
      <c r="W13" s="253"/>
      <c r="X13" s="253"/>
      <c r="Y13" s="263"/>
      <c r="Z13" s="263"/>
    </row>
    <row r="14" spans="2:26" ht="17.45" customHeight="1" x14ac:dyDescent="0.25">
      <c r="B14" s="39" t="s">
        <v>28</v>
      </c>
      <c r="C14" s="233" t="s">
        <v>36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8"/>
      <c r="U14" s="239">
        <v>65</v>
      </c>
      <c r="V14" s="239"/>
      <c r="W14" s="239"/>
      <c r="X14" s="239"/>
      <c r="Y14" s="254"/>
      <c r="Z14" s="254"/>
    </row>
    <row r="15" spans="2:26" ht="17.45" customHeight="1" x14ac:dyDescent="0.25">
      <c r="B15" s="50" t="s">
        <v>29</v>
      </c>
      <c r="C15" s="233" t="s">
        <v>37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8"/>
      <c r="U15" s="239">
        <v>60</v>
      </c>
      <c r="V15" s="239"/>
      <c r="W15" s="239"/>
      <c r="X15" s="239"/>
      <c r="Y15" s="254"/>
      <c r="Z15" s="254"/>
    </row>
    <row r="16" spans="2:26" ht="17.45" customHeight="1" x14ac:dyDescent="0.25">
      <c r="B16" s="50" t="s">
        <v>30</v>
      </c>
      <c r="C16" s="233" t="s">
        <v>38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8"/>
      <c r="U16" s="239">
        <v>55</v>
      </c>
      <c r="V16" s="239"/>
      <c r="W16" s="239"/>
      <c r="X16" s="239"/>
      <c r="Y16" s="254"/>
      <c r="Z16" s="254"/>
    </row>
    <row r="17" spans="2:26" ht="17.45" customHeight="1" x14ac:dyDescent="0.25">
      <c r="B17" s="39" t="s">
        <v>31</v>
      </c>
      <c r="C17" s="233" t="s">
        <v>39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8"/>
      <c r="U17" s="239">
        <v>50</v>
      </c>
      <c r="V17" s="239"/>
      <c r="W17" s="239"/>
      <c r="X17" s="239"/>
      <c r="Y17" s="254"/>
      <c r="Z17" s="254"/>
    </row>
    <row r="18" spans="2:26" ht="17.45" customHeight="1" x14ac:dyDescent="0.25">
      <c r="B18" s="39" t="s">
        <v>32</v>
      </c>
      <c r="C18" s="233" t="s">
        <v>40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8"/>
      <c r="U18" s="239">
        <v>45</v>
      </c>
      <c r="V18" s="239"/>
      <c r="W18" s="239"/>
      <c r="X18" s="239"/>
      <c r="Y18" s="254"/>
      <c r="Z18" s="254"/>
    </row>
    <row r="19" spans="2:26" ht="17.45" customHeight="1" x14ac:dyDescent="0.25">
      <c r="B19" s="39" t="s">
        <v>33</v>
      </c>
      <c r="C19" s="233" t="s">
        <v>41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8"/>
      <c r="U19" s="239">
        <v>20</v>
      </c>
      <c r="V19" s="239"/>
      <c r="W19" s="239"/>
      <c r="X19" s="239"/>
      <c r="Y19" s="254"/>
      <c r="Z19" s="254"/>
    </row>
    <row r="20" spans="2:26" ht="17.45" customHeight="1" thickBot="1" x14ac:dyDescent="0.3">
      <c r="B20" s="39" t="s">
        <v>34</v>
      </c>
      <c r="C20" s="233" t="s">
        <v>42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8"/>
      <c r="U20" s="239">
        <v>15</v>
      </c>
      <c r="V20" s="239"/>
      <c r="W20" s="269"/>
      <c r="X20" s="269"/>
      <c r="Y20" s="268"/>
      <c r="Z20" s="268"/>
    </row>
    <row r="21" spans="2:26" ht="24.95" customHeight="1" thickBot="1" x14ac:dyDescent="0.3">
      <c r="B21" s="49">
        <v>2</v>
      </c>
      <c r="C21" s="242" t="s">
        <v>43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4"/>
      <c r="U21" s="240" t="s">
        <v>26</v>
      </c>
      <c r="V21" s="241"/>
      <c r="W21" s="251" t="str">
        <f>IF(AND(W22="",W23="",W24="",W25=""),"",SUM(W22:X25))</f>
        <v/>
      </c>
      <c r="X21" s="252"/>
      <c r="Y21" s="261" t="str">
        <f>IF(W21="","",IF(W21&lt;=100,W21*0.35,35))</f>
        <v/>
      </c>
      <c r="Z21" s="262"/>
    </row>
    <row r="22" spans="2:26" ht="17.45" customHeight="1" x14ac:dyDescent="0.25">
      <c r="B22" s="39" t="s">
        <v>27</v>
      </c>
      <c r="C22" s="233" t="s">
        <v>44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8"/>
      <c r="U22" s="239">
        <v>50</v>
      </c>
      <c r="V22" s="239"/>
      <c r="W22" s="253"/>
      <c r="X22" s="253"/>
      <c r="Y22" s="263"/>
      <c r="Z22" s="263"/>
    </row>
    <row r="23" spans="2:26" ht="17.45" customHeight="1" x14ac:dyDescent="0.25">
      <c r="B23" s="39" t="s">
        <v>28</v>
      </c>
      <c r="C23" s="233" t="s">
        <v>45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8"/>
      <c r="U23" s="239">
        <v>35</v>
      </c>
      <c r="V23" s="239"/>
      <c r="W23" s="239"/>
      <c r="X23" s="239"/>
      <c r="Y23" s="254"/>
      <c r="Z23" s="254"/>
    </row>
    <row r="24" spans="2:26" ht="17.45" customHeight="1" x14ac:dyDescent="0.25">
      <c r="B24" s="40" t="s">
        <v>29</v>
      </c>
      <c r="C24" s="233" t="s">
        <v>46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8"/>
      <c r="U24" s="239">
        <v>20</v>
      </c>
      <c r="V24" s="239"/>
      <c r="W24" s="239"/>
      <c r="X24" s="239"/>
      <c r="Y24" s="254"/>
      <c r="Z24" s="254"/>
    </row>
    <row r="25" spans="2:26" ht="17.45" customHeight="1" thickBot="1" x14ac:dyDescent="0.3">
      <c r="B25" s="41" t="s">
        <v>30</v>
      </c>
      <c r="C25" s="233" t="s">
        <v>47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8"/>
      <c r="U25" s="239">
        <v>10</v>
      </c>
      <c r="V25" s="239"/>
      <c r="W25" s="269"/>
      <c r="X25" s="269"/>
      <c r="Y25" s="268"/>
      <c r="Z25" s="268"/>
    </row>
    <row r="26" spans="2:26" ht="24.95" customHeight="1" thickBot="1" x14ac:dyDescent="0.3">
      <c r="B26" s="49">
        <v>3</v>
      </c>
      <c r="C26" s="235" t="s">
        <v>50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7"/>
      <c r="U26" s="240" t="s">
        <v>26</v>
      </c>
      <c r="V26" s="241"/>
      <c r="W26" s="251" t="str">
        <f>IF(AND(W27="",W28="",W31=""),"",W27+W28+W31)</f>
        <v/>
      </c>
      <c r="X26" s="252"/>
      <c r="Y26" s="261" t="str">
        <f>IF(W26="","",IF(W26&lt;=100,W26*0.2,20))</f>
        <v/>
      </c>
      <c r="Z26" s="262"/>
    </row>
    <row r="27" spans="2:26" ht="17.45" customHeight="1" thickBot="1" x14ac:dyDescent="0.3">
      <c r="B27" s="39" t="s">
        <v>27</v>
      </c>
      <c r="C27" s="270" t="s">
        <v>135</v>
      </c>
      <c r="D27" s="232"/>
      <c r="E27" s="232"/>
      <c r="F27" s="232"/>
      <c r="G27" s="232"/>
      <c r="H27" s="232"/>
      <c r="I27" s="232"/>
      <c r="J27" s="232"/>
      <c r="K27" s="232"/>
      <c r="L27" s="95"/>
      <c r="M27" s="245" t="s">
        <v>137</v>
      </c>
      <c r="N27" s="245"/>
      <c r="O27" s="92" t="s">
        <v>134</v>
      </c>
      <c r="P27" s="92"/>
      <c r="Q27" s="93"/>
      <c r="R27" s="93"/>
      <c r="S27" s="93"/>
      <c r="T27" s="94"/>
      <c r="U27" s="239">
        <v>4</v>
      </c>
      <c r="V27" s="239"/>
      <c r="W27" s="257" t="str">
        <f>IF(OR(L27="",U27=""),"",L27*U27)</f>
        <v/>
      </c>
      <c r="X27" s="257"/>
      <c r="Y27" s="263"/>
      <c r="Z27" s="263"/>
    </row>
    <row r="28" spans="2:26" ht="17.45" customHeight="1" thickBot="1" x14ac:dyDescent="0.3">
      <c r="B28" s="39" t="s">
        <v>28</v>
      </c>
      <c r="C28" s="233" t="s">
        <v>51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8"/>
      <c r="U28" s="266"/>
      <c r="V28" s="267"/>
      <c r="W28" s="258" t="str">
        <f>IF(AND(W29="",W30=""),"",W29+W30)</f>
        <v/>
      </c>
      <c r="X28" s="259"/>
      <c r="Y28" s="273"/>
      <c r="Z28" s="254"/>
    </row>
    <row r="29" spans="2:26" ht="17.45" customHeight="1" x14ac:dyDescent="0.25">
      <c r="B29" s="39" t="s">
        <v>48</v>
      </c>
      <c r="C29" s="230" t="s">
        <v>136</v>
      </c>
      <c r="D29" s="231"/>
      <c r="E29" s="231"/>
      <c r="F29" s="231"/>
      <c r="G29" s="231"/>
      <c r="H29" s="231"/>
      <c r="I29" s="231"/>
      <c r="J29" s="95"/>
      <c r="K29" s="246" t="s">
        <v>138</v>
      </c>
      <c r="L29" s="246"/>
      <c r="M29" s="95"/>
      <c r="N29" s="232" t="s">
        <v>141</v>
      </c>
      <c r="O29" s="232"/>
      <c r="P29" s="232"/>
      <c r="Q29" s="232"/>
      <c r="R29" s="93"/>
      <c r="S29" s="93"/>
      <c r="T29" s="94"/>
      <c r="U29" s="239">
        <v>4</v>
      </c>
      <c r="V29" s="239"/>
      <c r="W29" s="253" t="str">
        <f>IF(AND(J29="",M29=""),"",J29*U29+QUOTIENT(M29,2)*U29)</f>
        <v/>
      </c>
      <c r="X29" s="253"/>
      <c r="Y29" s="254"/>
      <c r="Z29" s="254"/>
    </row>
    <row r="30" spans="2:26" ht="17.45" customHeight="1" x14ac:dyDescent="0.25">
      <c r="B30" s="39" t="s">
        <v>49</v>
      </c>
      <c r="C30" s="247" t="s">
        <v>142</v>
      </c>
      <c r="D30" s="248"/>
      <c r="E30" s="248"/>
      <c r="F30" s="248"/>
      <c r="G30" s="248"/>
      <c r="H30" s="248"/>
      <c r="I30" s="248"/>
      <c r="J30" s="248"/>
      <c r="K30" s="248"/>
      <c r="L30" s="248"/>
      <c r="M30" s="95"/>
      <c r="N30" s="246" t="s">
        <v>138</v>
      </c>
      <c r="O30" s="246"/>
      <c r="P30" s="95"/>
      <c r="Q30" s="232" t="s">
        <v>141</v>
      </c>
      <c r="R30" s="232"/>
      <c r="S30" s="232"/>
      <c r="T30" s="232"/>
      <c r="U30" s="239">
        <v>2</v>
      </c>
      <c r="V30" s="239"/>
      <c r="W30" s="239" t="str">
        <f>IF(AND(M30="",P30=""),"",M30*U30+QUOTIENT(P30,2)*U30)</f>
        <v/>
      </c>
      <c r="X30" s="239"/>
      <c r="Y30" s="254"/>
      <c r="Z30" s="254"/>
    </row>
    <row r="31" spans="2:26" ht="17.45" customHeight="1" thickBot="1" x14ac:dyDescent="0.3">
      <c r="B31" s="39" t="s">
        <v>29</v>
      </c>
      <c r="C31" s="233" t="s">
        <v>139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95"/>
      <c r="P31" s="231" t="s">
        <v>140</v>
      </c>
      <c r="Q31" s="231"/>
      <c r="R31" s="231"/>
      <c r="S31" s="95"/>
      <c r="T31" s="91"/>
      <c r="U31" s="239">
        <v>1</v>
      </c>
      <c r="V31" s="239"/>
      <c r="W31" s="269" t="str">
        <f>IF(AND(O31="",S31=""),"",O31*U31+S31*U31)</f>
        <v/>
      </c>
      <c r="X31" s="269"/>
      <c r="Y31" s="268"/>
      <c r="Z31" s="268"/>
    </row>
    <row r="32" spans="2:26" ht="24.95" customHeight="1" thickBot="1" x14ac:dyDescent="0.3">
      <c r="B32" s="49">
        <v>4</v>
      </c>
      <c r="C32" s="235" t="s">
        <v>52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7"/>
      <c r="U32" s="240" t="s">
        <v>26</v>
      </c>
      <c r="V32" s="241"/>
      <c r="W32" s="251" t="str">
        <f>IF(AND(W33="",W34="",W35="",W36=""),"",SUM(W33:X36))</f>
        <v/>
      </c>
      <c r="X32" s="252"/>
      <c r="Y32" s="261" t="str">
        <f>IF(W32="","",IF(W32&lt;=100,W32*0.15,15))</f>
        <v/>
      </c>
      <c r="Z32" s="262"/>
    </row>
    <row r="33" spans="2:27" ht="17.45" customHeight="1" x14ac:dyDescent="0.25">
      <c r="B33" s="39" t="s">
        <v>27</v>
      </c>
      <c r="C33" s="247" t="s">
        <v>143</v>
      </c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95"/>
      <c r="O33" s="90" t="s">
        <v>144</v>
      </c>
      <c r="P33" s="93"/>
      <c r="Q33" s="93"/>
      <c r="R33" s="93"/>
      <c r="S33" s="93"/>
      <c r="T33" s="94"/>
      <c r="U33" s="239">
        <v>20</v>
      </c>
      <c r="V33" s="239"/>
      <c r="W33" s="253" t="str">
        <f>IF(N33="","",N33*U33)</f>
        <v/>
      </c>
      <c r="X33" s="253"/>
      <c r="Y33" s="263"/>
      <c r="Z33" s="263"/>
    </row>
    <row r="34" spans="2:27" ht="17.45" customHeight="1" x14ac:dyDescent="0.25">
      <c r="B34" s="39" t="s">
        <v>28</v>
      </c>
      <c r="C34" s="226" t="s">
        <v>157</v>
      </c>
      <c r="D34" s="227"/>
      <c r="E34" s="227"/>
      <c r="F34" s="227"/>
      <c r="G34" s="227"/>
      <c r="H34" s="227"/>
      <c r="I34" s="227"/>
      <c r="J34" s="96"/>
      <c r="K34" s="229" t="s">
        <v>145</v>
      </c>
      <c r="L34" s="229"/>
      <c r="M34" s="96"/>
      <c r="N34" s="228" t="s">
        <v>146</v>
      </c>
      <c r="O34" s="228"/>
      <c r="P34" s="96"/>
      <c r="Q34" s="265" t="s">
        <v>147</v>
      </c>
      <c r="R34" s="265"/>
      <c r="S34" s="95"/>
      <c r="T34" s="98" t="s">
        <v>134</v>
      </c>
      <c r="U34" s="239">
        <v>15</v>
      </c>
      <c r="V34" s="239"/>
      <c r="W34" s="239" t="str">
        <f>IF(AND(J34="",M34="",P34="",S34=""),"",J34*U34+M34*U34+P34*U34+S34*U34)</f>
        <v/>
      </c>
      <c r="X34" s="239"/>
      <c r="Y34" s="254"/>
      <c r="Z34" s="254"/>
    </row>
    <row r="35" spans="2:27" ht="17.45" customHeight="1" x14ac:dyDescent="0.25">
      <c r="B35" s="39" t="s">
        <v>29</v>
      </c>
      <c r="C35" s="247" t="s">
        <v>150</v>
      </c>
      <c r="D35" s="248"/>
      <c r="E35" s="248"/>
      <c r="F35" s="248"/>
      <c r="G35" s="248"/>
      <c r="H35" s="248"/>
      <c r="I35" s="248"/>
      <c r="J35" s="96"/>
      <c r="K35" s="97" t="s">
        <v>148</v>
      </c>
      <c r="L35" s="96"/>
      <c r="M35" s="97" t="s">
        <v>149</v>
      </c>
      <c r="N35" s="96"/>
      <c r="O35" s="97" t="s">
        <v>151</v>
      </c>
      <c r="P35" s="96"/>
      <c r="Q35" s="234" t="s">
        <v>152</v>
      </c>
      <c r="R35" s="234"/>
      <c r="S35" s="234"/>
      <c r="T35" s="238"/>
      <c r="U35" s="239">
        <v>10</v>
      </c>
      <c r="V35" s="239"/>
      <c r="W35" s="239" t="str">
        <f>IF(AND(J35="",L35="",N35="",P35=""),"",J35*U35+L35*U35+N35*U35+P35*U35)</f>
        <v/>
      </c>
      <c r="X35" s="239"/>
      <c r="Y35" s="254"/>
      <c r="Z35" s="254"/>
    </row>
    <row r="36" spans="2:27" ht="17.45" customHeight="1" thickBot="1" x14ac:dyDescent="0.3">
      <c r="B36" s="39" t="s">
        <v>30</v>
      </c>
      <c r="C36" s="247" t="s">
        <v>158</v>
      </c>
      <c r="D36" s="248"/>
      <c r="E36" s="248"/>
      <c r="F36" s="248"/>
      <c r="G36" s="248"/>
      <c r="H36" s="248"/>
      <c r="I36" s="248"/>
      <c r="J36" s="248"/>
      <c r="K36" s="248"/>
      <c r="L36" s="248"/>
      <c r="M36" s="96"/>
      <c r="N36" s="97" t="s">
        <v>153</v>
      </c>
      <c r="O36" s="96"/>
      <c r="P36" s="97" t="s">
        <v>154</v>
      </c>
      <c r="Q36" s="96"/>
      <c r="R36" s="97" t="s">
        <v>155</v>
      </c>
      <c r="S36" s="96"/>
      <c r="T36" s="91" t="s">
        <v>156</v>
      </c>
      <c r="U36" s="239">
        <v>5</v>
      </c>
      <c r="V36" s="239"/>
      <c r="W36" s="269" t="str">
        <f>IF(AND(M36="",O36="",Q36="",S36=""),"",M36*U36+O36*U36+Q36*U36+S36*U36)</f>
        <v/>
      </c>
      <c r="X36" s="269"/>
      <c r="Y36" s="268"/>
      <c r="Z36" s="268"/>
    </row>
    <row r="37" spans="2:27" ht="24.95" customHeight="1" thickBot="1" x14ac:dyDescent="0.3">
      <c r="B37" s="42"/>
      <c r="C37" s="271" t="s">
        <v>87</v>
      </c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55" t="str">
        <f>IF(AND(Y12="",Y21="",Y26="",Y32=""),"",(Y12+Y21+Y26+Y32)*0.3)</f>
        <v/>
      </c>
      <c r="Z37" s="256"/>
    </row>
    <row r="38" spans="2:27" ht="17.25" customHeight="1" x14ac:dyDescent="0.25">
      <c r="B38" s="260" t="s">
        <v>53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08" t="s">
        <v>18</v>
      </c>
      <c r="N38" s="208"/>
      <c r="O38" s="208"/>
      <c r="P38" s="209"/>
      <c r="Q38" s="209"/>
      <c r="R38" s="34" t="s">
        <v>19</v>
      </c>
      <c r="S38" s="209"/>
      <c r="T38" s="209"/>
      <c r="U38" s="209"/>
      <c r="V38" s="209"/>
      <c r="W38" s="264"/>
      <c r="X38" s="275" t="s">
        <v>211</v>
      </c>
      <c r="Y38" s="275"/>
      <c r="Z38" s="38"/>
    </row>
    <row r="39" spans="2:27" ht="27" customHeight="1" x14ac:dyDescent="0.25">
      <c r="B39" s="4"/>
    </row>
    <row r="40" spans="2:27" ht="24.95" customHeight="1" x14ac:dyDescent="0.25">
      <c r="Z40" s="9"/>
      <c r="AA40" s="9"/>
    </row>
    <row r="41" spans="2:27" ht="11.1" customHeight="1" x14ac:dyDescent="0.25">
      <c r="C41" s="165" t="s">
        <v>10</v>
      </c>
      <c r="D41" s="165"/>
      <c r="E41" s="165"/>
      <c r="F41" s="165"/>
      <c r="G41" s="165"/>
      <c r="H41" s="13"/>
      <c r="I41" s="165" t="s">
        <v>10</v>
      </c>
      <c r="J41" s="165"/>
      <c r="K41" s="165"/>
      <c r="L41" s="165"/>
      <c r="M41" s="165"/>
      <c r="N41" s="13"/>
      <c r="O41" s="161" t="s">
        <v>12</v>
      </c>
      <c r="P41" s="161"/>
      <c r="Q41" s="161"/>
      <c r="R41" s="161"/>
      <c r="S41" s="161"/>
      <c r="T41" s="13"/>
      <c r="U41" s="161" t="s">
        <v>12</v>
      </c>
      <c r="V41" s="161"/>
      <c r="W41" s="161"/>
      <c r="X41" s="161"/>
      <c r="Y41" s="161"/>
      <c r="Z41" s="13"/>
      <c r="AA41" s="13"/>
    </row>
    <row r="42" spans="2:27" ht="11.1" customHeight="1" x14ac:dyDescent="0.25">
      <c r="C42" s="163" t="str">
        <f>IF('RESUMEN ACTA 1'!B34="","",'RESUMEN ACTA 1'!B34)</f>
        <v>TRIBUNAL DOCENTE 1</v>
      </c>
      <c r="D42" s="163"/>
      <c r="E42" s="163"/>
      <c r="F42" s="163"/>
      <c r="G42" s="163"/>
      <c r="H42" s="16"/>
      <c r="I42" s="163" t="str">
        <f>IF('RESUMEN ACTA 1'!Z34="","",'RESUMEN ACTA 1'!Z34)</f>
        <v>TRIBUNAL DOCENTE 4</v>
      </c>
      <c r="J42" s="163"/>
      <c r="K42" s="163"/>
      <c r="L42" s="163"/>
      <c r="M42" s="163"/>
      <c r="N42" s="16"/>
      <c r="O42" s="28" t="s">
        <v>16</v>
      </c>
      <c r="P42" s="163" t="str">
        <f>IF('RESUMEN ACTA 1'!C41="","",'RESUMEN ACTA 1'!C41)</f>
        <v>TRIBUNAL ESTUDIANTIL 1</v>
      </c>
      <c r="Q42" s="163"/>
      <c r="R42" s="163"/>
      <c r="S42" s="163"/>
      <c r="T42" s="16"/>
      <c r="U42" s="28" t="s">
        <v>16</v>
      </c>
      <c r="V42" s="163" t="str">
        <f>IF('RESUMEN ACTA 1'!AA41="","",'RESUMEN ACTA 1'!AA41)</f>
        <v>TRIBUNAL ESTUDIANTIL 4</v>
      </c>
      <c r="W42" s="163"/>
      <c r="X42" s="163"/>
      <c r="Y42" s="163"/>
      <c r="Z42" s="16"/>
      <c r="AA42" s="16"/>
    </row>
    <row r="43" spans="2:27" ht="9.9499999999999993" customHeight="1" x14ac:dyDescent="0.25">
      <c r="C43" s="162" t="s">
        <v>6</v>
      </c>
      <c r="D43" s="162"/>
      <c r="E43" s="162"/>
      <c r="F43" s="162"/>
      <c r="G43" s="162"/>
      <c r="H43" s="14"/>
      <c r="I43" s="162" t="s">
        <v>6</v>
      </c>
      <c r="J43" s="162"/>
      <c r="K43" s="162"/>
      <c r="L43" s="162"/>
      <c r="M43" s="162"/>
      <c r="N43" s="14"/>
      <c r="O43" s="162" t="s">
        <v>6</v>
      </c>
      <c r="P43" s="162"/>
      <c r="Q43" s="162"/>
      <c r="R43" s="162"/>
      <c r="S43" s="162"/>
      <c r="T43" s="14"/>
      <c r="U43" s="162" t="s">
        <v>6</v>
      </c>
      <c r="V43" s="162"/>
      <c r="W43" s="162"/>
      <c r="X43" s="162"/>
      <c r="Y43" s="162"/>
      <c r="Z43" s="14"/>
      <c r="AA43" s="14"/>
    </row>
    <row r="44" spans="2:27" ht="9.9499999999999993" customHeight="1" x14ac:dyDescent="0.25">
      <c r="C44" s="27" t="s">
        <v>11</v>
      </c>
      <c r="D44" s="160" t="str">
        <f>IF('RESUMEN ACTA 1'!C36="","",'RESUMEN ACTA 1'!C36)</f>
        <v>Nº C.I. TRIB.  DOCENTE 1</v>
      </c>
      <c r="E44" s="160"/>
      <c r="F44" s="160"/>
      <c r="G44" s="160"/>
      <c r="H44" s="16"/>
      <c r="I44" s="27" t="s">
        <v>11</v>
      </c>
      <c r="J44" s="160" t="str">
        <f>IF('RESUMEN ACTA 1'!AA36="","",'RESUMEN ACTA 1'!AA36)</f>
        <v>Nº C.I. TRIB.  DOCENTE 4</v>
      </c>
      <c r="K44" s="160"/>
      <c r="L44" s="160"/>
      <c r="M44" s="160"/>
      <c r="N44" s="16"/>
      <c r="O44" s="27" t="s">
        <v>54</v>
      </c>
      <c r="P44" s="160" t="str">
        <f>IF('RESUMEN ACTA 1'!C43="","",'RESUMEN ACTA 1'!C43)</f>
        <v>Nº REG. UNIV. TRIB. EST. 1</v>
      </c>
      <c r="Q44" s="160"/>
      <c r="R44" s="160"/>
      <c r="S44" s="160"/>
      <c r="T44" s="16"/>
      <c r="U44" s="27" t="s">
        <v>54</v>
      </c>
      <c r="V44" s="160" t="str">
        <f>IF('RESUMEN ACTA 1'!AA43="","",'RESUMEN ACTA 1'!AA43)</f>
        <v>Nº REG. UNIV. TRIB. EST. 4</v>
      </c>
      <c r="W44" s="160"/>
      <c r="X44" s="160"/>
      <c r="Y44" s="160"/>
      <c r="Z44" s="19"/>
      <c r="AA44" s="16"/>
    </row>
    <row r="45" spans="2:27" ht="24.95" customHeight="1" x14ac:dyDescent="0.25">
      <c r="N45" s="9"/>
      <c r="T45" s="9"/>
      <c r="Z45" s="9"/>
      <c r="AA45" s="9"/>
    </row>
    <row r="46" spans="2:27" ht="24.95" customHeight="1" x14ac:dyDescent="0.25">
      <c r="N46" s="9"/>
      <c r="T46" s="9"/>
      <c r="Z46" s="9"/>
      <c r="AA46" s="9"/>
    </row>
    <row r="47" spans="2:27" ht="11.1" customHeight="1" x14ac:dyDescent="0.25">
      <c r="C47" s="165" t="s">
        <v>10</v>
      </c>
      <c r="D47" s="165"/>
      <c r="E47" s="165"/>
      <c r="F47" s="165"/>
      <c r="G47" s="165"/>
      <c r="I47" s="165" t="s">
        <v>10</v>
      </c>
      <c r="J47" s="165"/>
      <c r="K47" s="165"/>
      <c r="L47" s="165"/>
      <c r="M47" s="165"/>
      <c r="N47" s="9"/>
      <c r="O47" s="161" t="s">
        <v>12</v>
      </c>
      <c r="P47" s="161"/>
      <c r="Q47" s="161"/>
      <c r="R47" s="161"/>
      <c r="S47" s="161"/>
      <c r="T47" s="9"/>
      <c r="U47" s="161" t="s">
        <v>12</v>
      </c>
      <c r="V47" s="161"/>
      <c r="W47" s="161"/>
      <c r="X47" s="161"/>
      <c r="Y47" s="161"/>
      <c r="Z47" s="9"/>
      <c r="AA47" s="9"/>
    </row>
    <row r="48" spans="2:27" ht="11.1" customHeight="1" x14ac:dyDescent="0.25">
      <c r="C48" s="163" t="str">
        <f>IF('RESUMEN ACTA 1'!J34="","",'RESUMEN ACTA 1'!J34)</f>
        <v>TRIBUNAL DOCENTE 2</v>
      </c>
      <c r="D48" s="163"/>
      <c r="E48" s="163"/>
      <c r="F48" s="163"/>
      <c r="G48" s="163"/>
      <c r="I48" s="163" t="str">
        <f>IF('RESUMEN ACTA 1'!AH34="","",'RESUMEN ACTA 1'!AH34)</f>
        <v>TRIBUNAL DOCENTE 5</v>
      </c>
      <c r="J48" s="163"/>
      <c r="K48" s="163"/>
      <c r="L48" s="163"/>
      <c r="M48" s="163"/>
      <c r="N48" s="9"/>
      <c r="O48" s="28" t="s">
        <v>16</v>
      </c>
      <c r="P48" s="163" t="str">
        <f>IF('RESUMEN ACTA 1'!K41="","",'RESUMEN ACTA 1'!K41)</f>
        <v>TRIBUNAL ESTUDIANTIL 2</v>
      </c>
      <c r="Q48" s="163"/>
      <c r="R48" s="163"/>
      <c r="S48" s="163"/>
      <c r="T48" s="9"/>
      <c r="U48" s="28" t="s">
        <v>16</v>
      </c>
      <c r="V48" s="163" t="str">
        <f>IF('RESUMEN ACTA 1'!AI41="","",'RESUMEN ACTA 1'!AI41)</f>
        <v>TRIBUNAL ESTUDIANTIL 5</v>
      </c>
      <c r="W48" s="163"/>
      <c r="X48" s="163"/>
      <c r="Y48" s="163"/>
      <c r="Z48" s="9"/>
      <c r="AA48" s="9"/>
    </row>
    <row r="49" spans="3:27" ht="9.9499999999999993" customHeight="1" x14ac:dyDescent="0.25">
      <c r="C49" s="162" t="s">
        <v>6</v>
      </c>
      <c r="D49" s="162"/>
      <c r="E49" s="162"/>
      <c r="F49" s="162"/>
      <c r="G49" s="162"/>
      <c r="I49" s="162" t="s">
        <v>6</v>
      </c>
      <c r="J49" s="162"/>
      <c r="K49" s="162"/>
      <c r="L49" s="162"/>
      <c r="M49" s="162"/>
      <c r="N49" s="9"/>
      <c r="O49" s="162" t="s">
        <v>6</v>
      </c>
      <c r="P49" s="162"/>
      <c r="Q49" s="162"/>
      <c r="R49" s="162"/>
      <c r="S49" s="162"/>
      <c r="T49" s="9"/>
      <c r="U49" s="162" t="s">
        <v>6</v>
      </c>
      <c r="V49" s="162"/>
      <c r="W49" s="162"/>
      <c r="X49" s="162"/>
      <c r="Y49" s="162"/>
      <c r="Z49" s="9"/>
      <c r="AA49" s="9"/>
    </row>
    <row r="50" spans="3:27" ht="9.9499999999999993" customHeight="1" x14ac:dyDescent="0.25">
      <c r="C50" s="27" t="s">
        <v>11</v>
      </c>
      <c r="D50" s="160" t="str">
        <f>IF('RESUMEN ACTA 1'!K36="","",'RESUMEN ACTA 1'!K36)</f>
        <v>Nº C.I. TRIB.  DOCENTE 2</v>
      </c>
      <c r="E50" s="160"/>
      <c r="F50" s="160"/>
      <c r="G50" s="160"/>
      <c r="I50" s="27" t="s">
        <v>11</v>
      </c>
      <c r="J50" s="160" t="str">
        <f>IF('RESUMEN ACTA 1'!AI36="","",'RESUMEN ACTA 1'!AI36)</f>
        <v>Nº C.I. TRIB.  DOCENTE 5</v>
      </c>
      <c r="K50" s="160"/>
      <c r="L50" s="160"/>
      <c r="M50" s="160"/>
      <c r="O50" s="27" t="s">
        <v>54</v>
      </c>
      <c r="P50" s="160" t="str">
        <f>IF('RESUMEN ACTA 1'!K43="","",'RESUMEN ACTA 1'!K43)</f>
        <v>Nº REG. UNIV. TRIB. EST. 2</v>
      </c>
      <c r="Q50" s="160"/>
      <c r="R50" s="160"/>
      <c r="S50" s="160"/>
      <c r="U50" s="27" t="s">
        <v>54</v>
      </c>
      <c r="V50" s="160" t="str">
        <f>IF('RESUMEN ACTA 1'!AI43="","",'RESUMEN ACTA 1'!AI43)</f>
        <v>Nº REG. UNIV. TRIB. EST. 5</v>
      </c>
      <c r="W50" s="160"/>
      <c r="X50" s="160"/>
      <c r="Y50" s="160"/>
    </row>
    <row r="51" spans="3:27" ht="24.95" customHeight="1" x14ac:dyDescent="0.25"/>
    <row r="52" spans="3:27" ht="24.95" customHeight="1" x14ac:dyDescent="0.25"/>
    <row r="53" spans="3:27" ht="11.1" customHeight="1" x14ac:dyDescent="0.25">
      <c r="C53" s="165" t="s">
        <v>10</v>
      </c>
      <c r="D53" s="165"/>
      <c r="E53" s="165"/>
      <c r="F53" s="165"/>
      <c r="G53" s="165"/>
      <c r="I53" s="29"/>
      <c r="J53" s="29"/>
      <c r="K53" s="29"/>
      <c r="L53" s="29"/>
      <c r="M53" s="29"/>
      <c r="O53" s="161" t="s">
        <v>12</v>
      </c>
      <c r="P53" s="161"/>
      <c r="Q53" s="161"/>
      <c r="R53" s="161"/>
      <c r="S53" s="161"/>
      <c r="U53" s="164"/>
      <c r="V53" s="164"/>
      <c r="W53" s="164"/>
      <c r="X53" s="164"/>
      <c r="Y53" s="164"/>
    </row>
    <row r="54" spans="3:27" ht="11.1" customHeight="1" x14ac:dyDescent="0.25">
      <c r="C54" s="163" t="str">
        <f>IF('RESUMEN ACTA 1'!R34="","",'RESUMEN ACTA 1'!R34)</f>
        <v>TRIBUNAL DOCENTE 3</v>
      </c>
      <c r="D54" s="163"/>
      <c r="E54" s="163"/>
      <c r="F54" s="163"/>
      <c r="G54" s="163"/>
      <c r="I54" s="30"/>
      <c r="J54" s="30"/>
      <c r="K54" s="30"/>
      <c r="L54" s="30"/>
      <c r="M54" s="30"/>
      <c r="O54" s="28" t="s">
        <v>16</v>
      </c>
      <c r="P54" s="163" t="str">
        <f>IF('RESUMEN ACTA 1'!S41="","",'RESUMEN ACTA 1'!S41)</f>
        <v>TRIBUNAL ESTUDIANTIL 3</v>
      </c>
      <c r="Q54" s="163"/>
      <c r="R54" s="163"/>
      <c r="S54" s="163"/>
      <c r="U54" s="159"/>
      <c r="V54" s="159"/>
      <c r="W54" s="159"/>
      <c r="X54" s="159"/>
      <c r="Y54" s="159"/>
    </row>
    <row r="55" spans="3:27" ht="9.9499999999999993" customHeight="1" x14ac:dyDescent="0.25">
      <c r="C55" s="162" t="s">
        <v>6</v>
      </c>
      <c r="D55" s="162"/>
      <c r="E55" s="162"/>
      <c r="F55" s="162"/>
      <c r="G55" s="162"/>
      <c r="I55" s="31"/>
      <c r="J55" s="31"/>
      <c r="K55" s="31"/>
      <c r="L55" s="31"/>
      <c r="M55" s="31"/>
      <c r="O55" s="162" t="s">
        <v>6</v>
      </c>
      <c r="P55" s="162"/>
      <c r="Q55" s="162"/>
      <c r="R55" s="162"/>
      <c r="S55" s="162"/>
      <c r="U55" s="158"/>
      <c r="V55" s="158"/>
      <c r="W55" s="158"/>
      <c r="X55" s="158"/>
      <c r="Y55" s="158"/>
    </row>
    <row r="56" spans="3:27" ht="9.9499999999999993" customHeight="1" x14ac:dyDescent="0.25">
      <c r="C56" s="27" t="s">
        <v>11</v>
      </c>
      <c r="D56" s="160" t="str">
        <f>IF('RESUMEN ACTA 1'!S36="","",'RESUMEN ACTA 1'!S36)</f>
        <v>Nº C.I. TRIB.  DOCENTE 3</v>
      </c>
      <c r="E56" s="160"/>
      <c r="F56" s="160"/>
      <c r="G56" s="160"/>
      <c r="I56" s="33"/>
      <c r="J56" s="30"/>
      <c r="K56" s="30"/>
      <c r="L56" s="30"/>
      <c r="M56" s="30"/>
      <c r="O56" s="27" t="s">
        <v>54</v>
      </c>
      <c r="P56" s="160" t="str">
        <f>IF('RESUMEN ACTA 1'!S43="","",'RESUMEN ACTA 1'!S43)</f>
        <v>Nº REG. UNIV. TRIB. EST. 3</v>
      </c>
      <c r="Q56" s="160"/>
      <c r="R56" s="160"/>
      <c r="S56" s="160"/>
      <c r="U56" s="33"/>
      <c r="V56" s="159"/>
      <c r="W56" s="159"/>
      <c r="X56" s="159"/>
      <c r="Y56" s="159"/>
    </row>
  </sheetData>
  <mergeCells count="186">
    <mergeCell ref="S1:Z1"/>
    <mergeCell ref="E1:R1"/>
    <mergeCell ref="E2:P2"/>
    <mergeCell ref="E4:H4"/>
    <mergeCell ref="I4:Z4"/>
    <mergeCell ref="E5:H5"/>
    <mergeCell ref="I5:Z5"/>
    <mergeCell ref="B6:K6"/>
    <mergeCell ref="L6:Z6"/>
    <mergeCell ref="B7:C7"/>
    <mergeCell ref="D7:H7"/>
    <mergeCell ref="I7:N7"/>
    <mergeCell ref="O7:T7"/>
    <mergeCell ref="U7:W7"/>
    <mergeCell ref="X7:Z7"/>
    <mergeCell ref="B8:D8"/>
    <mergeCell ref="E8:T8"/>
    <mergeCell ref="U8:W8"/>
    <mergeCell ref="X8:Z8"/>
    <mergeCell ref="W10:Z10"/>
    <mergeCell ref="C10:U10"/>
    <mergeCell ref="X38:Y38"/>
    <mergeCell ref="Y12:Z12"/>
    <mergeCell ref="Y13:Z13"/>
    <mergeCell ref="Y14:Z14"/>
    <mergeCell ref="U12:V12"/>
    <mergeCell ref="U13:V13"/>
    <mergeCell ref="U14:V14"/>
    <mergeCell ref="Y11:Z11"/>
    <mergeCell ref="Y18:Z18"/>
    <mergeCell ref="Y19:Z19"/>
    <mergeCell ref="Y20:Z20"/>
    <mergeCell ref="W18:X18"/>
    <mergeCell ref="W19:X19"/>
    <mergeCell ref="W20:X20"/>
    <mergeCell ref="C18:T18"/>
    <mergeCell ref="Y15:Z15"/>
    <mergeCell ref="Y16:Z16"/>
    <mergeCell ref="Y17:Z17"/>
    <mergeCell ref="W16:X16"/>
    <mergeCell ref="W17:X17"/>
    <mergeCell ref="U15:V15"/>
    <mergeCell ref="Y24:Z24"/>
    <mergeCell ref="Y21:Z21"/>
    <mergeCell ref="Y22:Z22"/>
    <mergeCell ref="Y23:Z23"/>
    <mergeCell ref="W21:X21"/>
    <mergeCell ref="W22:X22"/>
    <mergeCell ref="W23:X23"/>
    <mergeCell ref="U22:V22"/>
    <mergeCell ref="U25:V25"/>
    <mergeCell ref="C26:T26"/>
    <mergeCell ref="C22:T22"/>
    <mergeCell ref="C23:T23"/>
    <mergeCell ref="O41:S41"/>
    <mergeCell ref="U41:Y41"/>
    <mergeCell ref="U28:V28"/>
    <mergeCell ref="Y25:Z25"/>
    <mergeCell ref="Y26:Z26"/>
    <mergeCell ref="W24:X24"/>
    <mergeCell ref="W25:X25"/>
    <mergeCell ref="W26:X26"/>
    <mergeCell ref="U26:V26"/>
    <mergeCell ref="C25:T25"/>
    <mergeCell ref="C24:T24"/>
    <mergeCell ref="C27:K27"/>
    <mergeCell ref="U36:V36"/>
    <mergeCell ref="W36:X36"/>
    <mergeCell ref="Y36:Z36"/>
    <mergeCell ref="C37:X37"/>
    <mergeCell ref="U27:V27"/>
    <mergeCell ref="Y30:Z30"/>
    <mergeCell ref="Y31:Z31"/>
    <mergeCell ref="W30:X30"/>
    <mergeCell ref="W31:X31"/>
    <mergeCell ref="U30:V30"/>
    <mergeCell ref="Y27:Z27"/>
    <mergeCell ref="Y28:Z28"/>
    <mergeCell ref="C42:G42"/>
    <mergeCell ref="I42:M42"/>
    <mergeCell ref="P42:S42"/>
    <mergeCell ref="V42:Y42"/>
    <mergeCell ref="C32:T32"/>
    <mergeCell ref="U32:V32"/>
    <mergeCell ref="W32:X32"/>
    <mergeCell ref="Y32:Z32"/>
    <mergeCell ref="U33:V33"/>
    <mergeCell ref="W33:X33"/>
    <mergeCell ref="Y33:Z33"/>
    <mergeCell ref="U34:V34"/>
    <mergeCell ref="W34:X34"/>
    <mergeCell ref="Y34:Z34"/>
    <mergeCell ref="U35:V35"/>
    <mergeCell ref="W35:X35"/>
    <mergeCell ref="S38:W38"/>
    <mergeCell ref="C41:G41"/>
    <mergeCell ref="I41:M41"/>
    <mergeCell ref="C35:I35"/>
    <mergeCell ref="Q35:T35"/>
    <mergeCell ref="C36:L36"/>
    <mergeCell ref="Q34:R34"/>
    <mergeCell ref="C33:M33"/>
    <mergeCell ref="Y29:Z29"/>
    <mergeCell ref="W27:X27"/>
    <mergeCell ref="W28:X28"/>
    <mergeCell ref="W29:X29"/>
    <mergeCell ref="U29:V29"/>
    <mergeCell ref="U31:V31"/>
    <mergeCell ref="C48:G48"/>
    <mergeCell ref="C11:V11"/>
    <mergeCell ref="I48:M48"/>
    <mergeCell ref="P48:S48"/>
    <mergeCell ref="V48:Y48"/>
    <mergeCell ref="C43:G43"/>
    <mergeCell ref="I43:M43"/>
    <mergeCell ref="O43:S43"/>
    <mergeCell ref="U43:Y43"/>
    <mergeCell ref="M38:O38"/>
    <mergeCell ref="P38:Q38"/>
    <mergeCell ref="B38:L38"/>
    <mergeCell ref="U23:V23"/>
    <mergeCell ref="U24:V24"/>
    <mergeCell ref="U16:V16"/>
    <mergeCell ref="U17:V17"/>
    <mergeCell ref="U18:V18"/>
    <mergeCell ref="U19:V19"/>
    <mergeCell ref="C49:G49"/>
    <mergeCell ref="I49:M49"/>
    <mergeCell ref="O49:S49"/>
    <mergeCell ref="U49:Y49"/>
    <mergeCell ref="D44:G44"/>
    <mergeCell ref="J44:M44"/>
    <mergeCell ref="P44:S44"/>
    <mergeCell ref="V44:Y44"/>
    <mergeCell ref="C47:G47"/>
    <mergeCell ref="I47:M47"/>
    <mergeCell ref="O47:S47"/>
    <mergeCell ref="U47:Y47"/>
    <mergeCell ref="D56:G56"/>
    <mergeCell ref="P56:S56"/>
    <mergeCell ref="V56:Y56"/>
    <mergeCell ref="X2:Z2"/>
    <mergeCell ref="W11:X11"/>
    <mergeCell ref="W12:X12"/>
    <mergeCell ref="W13:X13"/>
    <mergeCell ref="W14:X14"/>
    <mergeCell ref="W15:X15"/>
    <mergeCell ref="C54:G54"/>
    <mergeCell ref="P54:S54"/>
    <mergeCell ref="U54:Y54"/>
    <mergeCell ref="C55:G55"/>
    <mergeCell ref="O55:S55"/>
    <mergeCell ref="U55:Y55"/>
    <mergeCell ref="D50:G50"/>
    <mergeCell ref="J50:M50"/>
    <mergeCell ref="P50:S50"/>
    <mergeCell ref="V50:Y50"/>
    <mergeCell ref="C53:G53"/>
    <mergeCell ref="O53:S53"/>
    <mergeCell ref="Y35:Z35"/>
    <mergeCell ref="Y37:Z37"/>
    <mergeCell ref="U53:Y53"/>
    <mergeCell ref="U20:V20"/>
    <mergeCell ref="U21:V21"/>
    <mergeCell ref="C19:T19"/>
    <mergeCell ref="C20:T20"/>
    <mergeCell ref="C21:T21"/>
    <mergeCell ref="M27:N27"/>
    <mergeCell ref="K29:L29"/>
    <mergeCell ref="C30:L30"/>
    <mergeCell ref="N30:O30"/>
    <mergeCell ref="Q30:T30"/>
    <mergeCell ref="C34:I34"/>
    <mergeCell ref="N34:O34"/>
    <mergeCell ref="K34:L34"/>
    <mergeCell ref="C29:I29"/>
    <mergeCell ref="N29:Q29"/>
    <mergeCell ref="C31:N31"/>
    <mergeCell ref="P31:R31"/>
    <mergeCell ref="C12:T12"/>
    <mergeCell ref="C13:T13"/>
    <mergeCell ref="C14:T14"/>
    <mergeCell ref="C15:T15"/>
    <mergeCell ref="C16:T16"/>
    <mergeCell ref="C17:T17"/>
    <mergeCell ref="C28:T28"/>
  </mergeCells>
  <dataValidations count="10">
    <dataValidation type="whole" allowBlank="1" showInputMessage="1" showErrorMessage="1" sqref="W13:X13">
      <formula1>0</formula1>
      <formula2>70</formula2>
    </dataValidation>
    <dataValidation type="whole" allowBlank="1" showInputMessage="1" showErrorMessage="1" sqref="W14:X14">
      <formula1>0</formula1>
      <formula2>65</formula2>
    </dataValidation>
    <dataValidation type="whole" allowBlank="1" showInputMessage="1" showErrorMessage="1" sqref="W15:X15">
      <formula1>0</formula1>
      <formula2>60</formula2>
    </dataValidation>
    <dataValidation type="whole" allowBlank="1" showInputMessage="1" showErrorMessage="1" sqref="W16:X16">
      <formula1>0</formula1>
      <formula2>55</formula2>
    </dataValidation>
    <dataValidation type="whole" allowBlank="1" showInputMessage="1" showErrorMessage="1" sqref="W17:X17 W22:X22">
      <formula1>0</formula1>
      <formula2>50</formula2>
    </dataValidation>
    <dataValidation type="whole" allowBlank="1" showInputMessage="1" showErrorMessage="1" sqref="W18:X18">
      <formula1>0</formula1>
      <formula2>45</formula2>
    </dataValidation>
    <dataValidation type="whole" allowBlank="1" showInputMessage="1" showErrorMessage="1" sqref="W19:X19 W24:X24">
      <formula1>0</formula1>
      <formula2>20</formula2>
    </dataValidation>
    <dataValidation type="whole" allowBlank="1" showInputMessage="1" showErrorMessage="1" sqref="W20:X20">
      <formula1>0</formula1>
      <formula2>15</formula2>
    </dataValidation>
    <dataValidation type="whole" allowBlank="1" showInputMessage="1" showErrorMessage="1" sqref="W23:X23">
      <formula1>0</formula1>
      <formula2>35</formula2>
    </dataValidation>
    <dataValidation type="whole" allowBlank="1" showInputMessage="1" showErrorMessage="1" sqref="W25:X25">
      <formula1>0</formula1>
      <formula2>10</formula2>
    </dataValidation>
  </dataValidations>
  <printOptions horizontalCentered="1"/>
  <pageMargins left="0.27559055118110237" right="0.27559055118110237" top="0.47244094488188981" bottom="0.27559055118110237" header="0.19685039370078741" footer="0.19685039370078741"/>
  <pageSetup paperSize="120" scale="85" orientation="portrait" r:id="rId1"/>
  <ignoredErrors>
    <ignoredError sqref="W26:Z26 Y3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="106" zoomScaleNormal="106" workbookViewId="0">
      <selection activeCell="AB22" sqref="AB22"/>
    </sheetView>
  </sheetViews>
  <sheetFormatPr baseColWidth="10" defaultRowHeight="15" x14ac:dyDescent="0.25"/>
  <cols>
    <col min="1" max="1" width="7.140625" customWidth="1"/>
    <col min="2" max="10" width="3.85546875" customWidth="1"/>
    <col min="11" max="11" width="15.5703125" customWidth="1"/>
    <col min="12" max="16" width="3.85546875" customWidth="1"/>
    <col min="17" max="17" width="9" customWidth="1"/>
    <col min="18" max="21" width="3.85546875" customWidth="1"/>
    <col min="22" max="22" width="14" customWidth="1"/>
    <col min="23" max="23" width="4.42578125" customWidth="1"/>
    <col min="24" max="24" width="4.140625" customWidth="1"/>
    <col min="25" max="25" width="11.7109375" customWidth="1"/>
    <col min="26" max="30" width="3.85546875" customWidth="1"/>
  </cols>
  <sheetData>
    <row r="1" spans="1:31" ht="15" customHeight="1" x14ac:dyDescent="0.5">
      <c r="B1" s="7"/>
      <c r="D1" s="117" t="s">
        <v>89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6" t="s">
        <v>165</v>
      </c>
      <c r="S1" s="280"/>
      <c r="T1" s="280"/>
      <c r="U1" s="280"/>
      <c r="V1" s="280"/>
      <c r="W1" s="280"/>
      <c r="X1" s="280"/>
      <c r="Y1" s="280"/>
    </row>
    <row r="2" spans="1:31" ht="15" customHeight="1" x14ac:dyDescent="0.25">
      <c r="B2" s="8"/>
      <c r="D2" s="118" t="s">
        <v>90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284" t="s">
        <v>168</v>
      </c>
      <c r="X2" s="285"/>
      <c r="Y2" s="286"/>
    </row>
    <row r="3" spans="1:31" ht="5.0999999999999996" customHeight="1" x14ac:dyDescent="0.25">
      <c r="B3" s="8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31" ht="15.95" customHeight="1" x14ac:dyDescent="0.25">
      <c r="B4" s="8"/>
      <c r="D4" s="294" t="s">
        <v>95</v>
      </c>
      <c r="E4" s="294"/>
      <c r="F4" s="295" t="str">
        <f>IF('RESUMEN ACTA 1'!G4="","",'RESUMEN ACTA 1'!G4)</f>
        <v/>
      </c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75"/>
      <c r="U4" s="75"/>
      <c r="V4" s="75"/>
    </row>
    <row r="5" spans="1:31" ht="15.95" customHeight="1" x14ac:dyDescent="0.25">
      <c r="B5" s="8"/>
      <c r="D5" s="294" t="s">
        <v>96</v>
      </c>
      <c r="E5" s="294"/>
      <c r="F5" s="294"/>
      <c r="G5" s="295" t="str">
        <f>IF('RESUMEN ACTA 1'!Y4="","",'RESUMEN ACTA 1'!Y4)</f>
        <v/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4" t="s">
        <v>97</v>
      </c>
      <c r="U5" s="294"/>
      <c r="V5" s="294"/>
      <c r="W5" s="296" t="str">
        <f>IF('RESUMEN ACTA 1'!G5="","",'RESUMEN ACTA 1'!G5)</f>
        <v/>
      </c>
      <c r="X5" s="296"/>
      <c r="Y5" s="296"/>
    </row>
    <row r="6" spans="1:31" ht="6" customHeight="1" x14ac:dyDescent="0.25">
      <c r="B6" s="8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31" ht="22.5" customHeight="1" x14ac:dyDescent="0.25">
      <c r="A7" s="297" t="s">
        <v>127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119" t="s">
        <v>174</v>
      </c>
      <c r="R7" s="119"/>
      <c r="S7" s="119"/>
      <c r="T7" s="119"/>
      <c r="U7" s="119"/>
      <c r="V7" s="119"/>
      <c r="W7" s="119"/>
      <c r="X7" s="119"/>
      <c r="Y7" s="119"/>
    </row>
    <row r="8" spans="1:31" ht="16.5" customHeight="1" x14ac:dyDescent="0.25">
      <c r="A8" s="215" t="s">
        <v>1</v>
      </c>
      <c r="B8" s="216" t="s">
        <v>2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17"/>
      <c r="O8" s="216" t="s">
        <v>3</v>
      </c>
      <c r="P8" s="220"/>
      <c r="Q8" s="220"/>
      <c r="R8" s="220"/>
      <c r="S8" s="220"/>
      <c r="T8" s="220"/>
      <c r="U8" s="220"/>
      <c r="V8" s="217"/>
      <c r="W8" s="288" t="s">
        <v>21</v>
      </c>
      <c r="X8" s="289"/>
      <c r="Y8" s="290"/>
    </row>
    <row r="9" spans="1:31" ht="18" customHeight="1" x14ac:dyDescent="0.25">
      <c r="A9" s="215"/>
      <c r="B9" s="216" t="s">
        <v>6</v>
      </c>
      <c r="C9" s="220"/>
      <c r="D9" s="220"/>
      <c r="E9" s="220"/>
      <c r="F9" s="220"/>
      <c r="G9" s="220"/>
      <c r="H9" s="220"/>
      <c r="I9" s="220"/>
      <c r="J9" s="220"/>
      <c r="K9" s="217"/>
      <c r="L9" s="215" t="s">
        <v>7</v>
      </c>
      <c r="M9" s="215"/>
      <c r="N9" s="215"/>
      <c r="O9" s="216" t="s">
        <v>8</v>
      </c>
      <c r="P9" s="220"/>
      <c r="Q9" s="217"/>
      <c r="R9" s="216" t="s">
        <v>9</v>
      </c>
      <c r="S9" s="220"/>
      <c r="T9" s="220"/>
      <c r="U9" s="220"/>
      <c r="V9" s="217"/>
      <c r="W9" s="291"/>
      <c r="X9" s="292"/>
      <c r="Y9" s="293"/>
    </row>
    <row r="10" spans="1:31" ht="15.95" customHeight="1" x14ac:dyDescent="0.25">
      <c r="A10" s="26">
        <v>1</v>
      </c>
      <c r="B10" s="113"/>
      <c r="C10" s="114"/>
      <c r="D10" s="114"/>
      <c r="E10" s="114"/>
      <c r="F10" s="114"/>
      <c r="G10" s="114"/>
      <c r="H10" s="114"/>
      <c r="I10" s="114"/>
      <c r="J10" s="114"/>
      <c r="K10" s="115"/>
      <c r="L10" s="281"/>
      <c r="M10" s="281"/>
      <c r="N10" s="281"/>
      <c r="O10" s="281"/>
      <c r="P10" s="281"/>
      <c r="Q10" s="281"/>
      <c r="R10" s="283"/>
      <c r="S10" s="283"/>
      <c r="T10" s="283"/>
      <c r="U10" s="283"/>
      <c r="V10" s="283"/>
      <c r="W10" s="282"/>
      <c r="X10" s="282"/>
      <c r="Y10" s="282"/>
    </row>
    <row r="11" spans="1:31" ht="15.95" customHeight="1" x14ac:dyDescent="0.25">
      <c r="A11" s="26">
        <v>2</v>
      </c>
      <c r="B11" s="113"/>
      <c r="C11" s="114"/>
      <c r="D11" s="114"/>
      <c r="E11" s="114"/>
      <c r="F11" s="114"/>
      <c r="G11" s="114"/>
      <c r="H11" s="114"/>
      <c r="I11" s="114"/>
      <c r="J11" s="114"/>
      <c r="K11" s="115"/>
      <c r="L11" s="281"/>
      <c r="M11" s="281"/>
      <c r="N11" s="281"/>
      <c r="O11" s="281"/>
      <c r="P11" s="281"/>
      <c r="Q11" s="281"/>
      <c r="R11" s="283"/>
      <c r="S11" s="283"/>
      <c r="T11" s="283"/>
      <c r="U11" s="283"/>
      <c r="V11" s="283"/>
      <c r="W11" s="282"/>
      <c r="X11" s="282"/>
      <c r="Y11" s="282"/>
      <c r="AE11" s="1"/>
    </row>
    <row r="12" spans="1:31" ht="15.95" customHeight="1" x14ac:dyDescent="0.25">
      <c r="A12" s="26">
        <v>3</v>
      </c>
      <c r="B12" s="113"/>
      <c r="C12" s="114"/>
      <c r="D12" s="114"/>
      <c r="E12" s="114"/>
      <c r="F12" s="114"/>
      <c r="G12" s="114"/>
      <c r="H12" s="114"/>
      <c r="I12" s="114"/>
      <c r="J12" s="114"/>
      <c r="K12" s="115"/>
      <c r="L12" s="281"/>
      <c r="M12" s="281"/>
      <c r="N12" s="281"/>
      <c r="O12" s="281"/>
      <c r="P12" s="281"/>
      <c r="Q12" s="281"/>
      <c r="R12" s="283"/>
      <c r="S12" s="283"/>
      <c r="T12" s="283"/>
      <c r="U12" s="283"/>
      <c r="V12" s="283"/>
      <c r="W12" s="282"/>
      <c r="X12" s="282"/>
      <c r="Y12" s="282"/>
    </row>
    <row r="13" spans="1:31" ht="15.95" customHeight="1" x14ac:dyDescent="0.25">
      <c r="A13" s="48">
        <v>4</v>
      </c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281"/>
      <c r="M13" s="281"/>
      <c r="N13" s="281"/>
      <c r="O13" s="281"/>
      <c r="P13" s="281"/>
      <c r="Q13" s="281"/>
      <c r="R13" s="283"/>
      <c r="S13" s="283"/>
      <c r="T13" s="283"/>
      <c r="U13" s="283"/>
      <c r="V13" s="283"/>
      <c r="W13" s="282"/>
      <c r="X13" s="282"/>
      <c r="Y13" s="282"/>
    </row>
    <row r="14" spans="1:31" ht="15.95" customHeight="1" x14ac:dyDescent="0.25">
      <c r="A14" s="48">
        <v>5</v>
      </c>
      <c r="B14" s="113"/>
      <c r="C14" s="114"/>
      <c r="D14" s="114"/>
      <c r="E14" s="114"/>
      <c r="F14" s="114"/>
      <c r="G14" s="114"/>
      <c r="H14" s="114"/>
      <c r="I14" s="114"/>
      <c r="J14" s="114"/>
      <c r="K14" s="115"/>
      <c r="L14" s="281"/>
      <c r="M14" s="281"/>
      <c r="N14" s="281"/>
      <c r="O14" s="281"/>
      <c r="P14" s="281"/>
      <c r="Q14" s="281"/>
      <c r="R14" s="283"/>
      <c r="S14" s="283"/>
      <c r="T14" s="283"/>
      <c r="U14" s="283"/>
      <c r="V14" s="283"/>
      <c r="W14" s="282"/>
      <c r="X14" s="282"/>
      <c r="Y14" s="282"/>
    </row>
    <row r="15" spans="1:31" ht="15.95" customHeight="1" x14ac:dyDescent="0.25">
      <c r="A15" s="48">
        <v>6</v>
      </c>
      <c r="B15" s="113"/>
      <c r="C15" s="114"/>
      <c r="D15" s="114"/>
      <c r="E15" s="114"/>
      <c r="F15" s="114"/>
      <c r="G15" s="114"/>
      <c r="H15" s="114"/>
      <c r="I15" s="114"/>
      <c r="J15" s="114"/>
      <c r="K15" s="115"/>
      <c r="L15" s="281"/>
      <c r="M15" s="281"/>
      <c r="N15" s="281"/>
      <c r="O15" s="281"/>
      <c r="P15" s="281"/>
      <c r="Q15" s="281"/>
      <c r="R15" s="283"/>
      <c r="S15" s="283"/>
      <c r="T15" s="283"/>
      <c r="U15" s="283"/>
      <c r="V15" s="283"/>
      <c r="W15" s="282"/>
      <c r="X15" s="282"/>
      <c r="Y15" s="282"/>
    </row>
    <row r="16" spans="1:31" ht="15.95" customHeight="1" x14ac:dyDescent="0.25">
      <c r="A16" s="48">
        <v>7</v>
      </c>
      <c r="B16" s="113"/>
      <c r="C16" s="114"/>
      <c r="D16" s="114"/>
      <c r="E16" s="114"/>
      <c r="F16" s="114"/>
      <c r="G16" s="114"/>
      <c r="H16" s="114"/>
      <c r="I16" s="114"/>
      <c r="J16" s="114"/>
      <c r="K16" s="115"/>
      <c r="L16" s="281"/>
      <c r="M16" s="281"/>
      <c r="N16" s="281"/>
      <c r="O16" s="281"/>
      <c r="P16" s="281"/>
      <c r="Q16" s="281"/>
      <c r="R16" s="283"/>
      <c r="S16" s="283"/>
      <c r="T16" s="283"/>
      <c r="U16" s="283"/>
      <c r="V16" s="283"/>
      <c r="W16" s="282"/>
      <c r="X16" s="282"/>
      <c r="Y16" s="282"/>
    </row>
    <row r="17" spans="1:30" ht="15.95" customHeight="1" x14ac:dyDescent="0.25">
      <c r="A17" s="48">
        <v>8</v>
      </c>
      <c r="B17" s="113"/>
      <c r="C17" s="114"/>
      <c r="D17" s="114"/>
      <c r="E17" s="114"/>
      <c r="F17" s="114"/>
      <c r="G17" s="114"/>
      <c r="H17" s="114"/>
      <c r="I17" s="114"/>
      <c r="J17" s="114"/>
      <c r="K17" s="115"/>
      <c r="L17" s="281"/>
      <c r="M17" s="281"/>
      <c r="N17" s="281"/>
      <c r="O17" s="281"/>
      <c r="P17" s="281"/>
      <c r="Q17" s="281"/>
      <c r="R17" s="283"/>
      <c r="S17" s="283"/>
      <c r="T17" s="283"/>
      <c r="U17" s="283"/>
      <c r="V17" s="283"/>
      <c r="W17" s="282"/>
      <c r="X17" s="282"/>
      <c r="Y17" s="282"/>
    </row>
    <row r="18" spans="1:30" ht="15.95" customHeight="1" x14ac:dyDescent="0.25">
      <c r="A18" s="48">
        <v>9</v>
      </c>
      <c r="B18" s="113"/>
      <c r="C18" s="114"/>
      <c r="D18" s="114"/>
      <c r="E18" s="114"/>
      <c r="F18" s="114"/>
      <c r="G18" s="114"/>
      <c r="H18" s="114"/>
      <c r="I18" s="114"/>
      <c r="J18" s="114"/>
      <c r="K18" s="115"/>
      <c r="L18" s="281"/>
      <c r="M18" s="281"/>
      <c r="N18" s="281"/>
      <c r="O18" s="281"/>
      <c r="P18" s="281"/>
      <c r="Q18" s="281"/>
      <c r="R18" s="283"/>
      <c r="S18" s="283"/>
      <c r="T18" s="283"/>
      <c r="U18" s="283"/>
      <c r="V18" s="283"/>
      <c r="W18" s="282"/>
      <c r="X18" s="282"/>
      <c r="Y18" s="282"/>
    </row>
    <row r="19" spans="1:30" ht="15.95" customHeight="1" x14ac:dyDescent="0.25">
      <c r="A19" s="48">
        <v>10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5"/>
      <c r="L19" s="281"/>
      <c r="M19" s="281"/>
      <c r="N19" s="281"/>
      <c r="O19" s="281"/>
      <c r="P19" s="281"/>
      <c r="Q19" s="281"/>
      <c r="R19" s="283"/>
      <c r="S19" s="283"/>
      <c r="T19" s="283"/>
      <c r="U19" s="283"/>
      <c r="V19" s="283"/>
      <c r="W19" s="282"/>
      <c r="X19" s="282"/>
      <c r="Y19" s="282"/>
    </row>
    <row r="20" spans="1:30" ht="15.95" customHeight="1" x14ac:dyDescent="0.25">
      <c r="A20" s="48">
        <v>11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5"/>
      <c r="L20" s="281"/>
      <c r="M20" s="281"/>
      <c r="N20" s="281"/>
      <c r="O20" s="281"/>
      <c r="P20" s="281"/>
      <c r="Q20" s="281"/>
      <c r="R20" s="283"/>
      <c r="S20" s="283"/>
      <c r="T20" s="283"/>
      <c r="U20" s="283"/>
      <c r="V20" s="283"/>
      <c r="W20" s="282"/>
      <c r="X20" s="282"/>
      <c r="Y20" s="282"/>
    </row>
    <row r="21" spans="1:30" ht="15.95" customHeight="1" x14ac:dyDescent="0.25">
      <c r="A21" s="48">
        <v>12</v>
      </c>
      <c r="B21" s="113"/>
      <c r="C21" s="114"/>
      <c r="D21" s="114"/>
      <c r="E21" s="114"/>
      <c r="F21" s="114"/>
      <c r="G21" s="114"/>
      <c r="H21" s="114"/>
      <c r="I21" s="114"/>
      <c r="J21" s="114"/>
      <c r="K21" s="115"/>
      <c r="L21" s="281"/>
      <c r="M21" s="281"/>
      <c r="N21" s="281"/>
      <c r="O21" s="281"/>
      <c r="P21" s="281"/>
      <c r="Q21" s="281"/>
      <c r="R21" s="283"/>
      <c r="S21" s="283"/>
      <c r="T21" s="283"/>
      <c r="U21" s="283"/>
      <c r="V21" s="283"/>
      <c r="W21" s="282"/>
      <c r="X21" s="282"/>
      <c r="Y21" s="282"/>
    </row>
    <row r="22" spans="1:30" ht="15.95" customHeight="1" x14ac:dyDescent="0.25">
      <c r="A22" s="48">
        <v>13</v>
      </c>
      <c r="B22" s="113"/>
      <c r="C22" s="114"/>
      <c r="D22" s="114"/>
      <c r="E22" s="114"/>
      <c r="F22" s="114"/>
      <c r="G22" s="114"/>
      <c r="H22" s="114"/>
      <c r="I22" s="114"/>
      <c r="J22" s="114"/>
      <c r="K22" s="115"/>
      <c r="L22" s="281"/>
      <c r="M22" s="281"/>
      <c r="N22" s="281"/>
      <c r="O22" s="281"/>
      <c r="P22" s="281"/>
      <c r="Q22" s="281"/>
      <c r="R22" s="283"/>
      <c r="S22" s="283"/>
      <c r="T22" s="283"/>
      <c r="U22" s="283"/>
      <c r="V22" s="283"/>
      <c r="W22" s="282"/>
      <c r="X22" s="282"/>
      <c r="Y22" s="282"/>
    </row>
    <row r="23" spans="1:30" ht="15.95" customHeight="1" x14ac:dyDescent="0.25">
      <c r="A23" s="48">
        <v>14</v>
      </c>
      <c r="B23" s="113"/>
      <c r="C23" s="114"/>
      <c r="D23" s="114"/>
      <c r="E23" s="114"/>
      <c r="F23" s="114"/>
      <c r="G23" s="114"/>
      <c r="H23" s="114"/>
      <c r="I23" s="114"/>
      <c r="J23" s="114"/>
      <c r="K23" s="115"/>
      <c r="L23" s="281"/>
      <c r="M23" s="281"/>
      <c r="N23" s="281"/>
      <c r="O23" s="281"/>
      <c r="P23" s="281"/>
      <c r="Q23" s="281"/>
      <c r="R23" s="283"/>
      <c r="S23" s="283"/>
      <c r="T23" s="283"/>
      <c r="U23" s="283"/>
      <c r="V23" s="283"/>
      <c r="W23" s="282"/>
      <c r="X23" s="282"/>
      <c r="Y23" s="282"/>
    </row>
    <row r="24" spans="1:30" ht="15.95" customHeight="1" x14ac:dyDescent="0.25">
      <c r="A24" s="48">
        <v>15</v>
      </c>
      <c r="B24" s="113"/>
      <c r="C24" s="114"/>
      <c r="D24" s="114"/>
      <c r="E24" s="114"/>
      <c r="F24" s="114"/>
      <c r="G24" s="114"/>
      <c r="H24" s="114"/>
      <c r="I24" s="114"/>
      <c r="J24" s="114"/>
      <c r="K24" s="115"/>
      <c r="L24" s="281"/>
      <c r="M24" s="281"/>
      <c r="N24" s="281"/>
      <c r="O24" s="281"/>
      <c r="P24" s="281"/>
      <c r="Q24" s="281"/>
      <c r="R24" s="283"/>
      <c r="S24" s="283"/>
      <c r="T24" s="283"/>
      <c r="U24" s="283"/>
      <c r="V24" s="283"/>
      <c r="W24" s="282"/>
      <c r="X24" s="282"/>
      <c r="Y24" s="282"/>
    </row>
    <row r="25" spans="1:30" ht="15.95" customHeight="1" x14ac:dyDescent="0.25">
      <c r="A25" s="48">
        <v>16</v>
      </c>
      <c r="B25" s="113"/>
      <c r="C25" s="114"/>
      <c r="D25" s="114"/>
      <c r="E25" s="114"/>
      <c r="F25" s="114"/>
      <c r="G25" s="114"/>
      <c r="H25" s="114"/>
      <c r="I25" s="114"/>
      <c r="J25" s="114"/>
      <c r="K25" s="115"/>
      <c r="L25" s="281"/>
      <c r="M25" s="281"/>
      <c r="N25" s="281"/>
      <c r="O25" s="281"/>
      <c r="P25" s="281"/>
      <c r="Q25" s="281"/>
      <c r="R25" s="283"/>
      <c r="S25" s="283"/>
      <c r="T25" s="283"/>
      <c r="U25" s="283"/>
      <c r="V25" s="283"/>
      <c r="W25" s="282"/>
      <c r="X25" s="282"/>
      <c r="Y25" s="282"/>
    </row>
    <row r="26" spans="1:30" ht="15.95" customHeight="1" x14ac:dyDescent="0.25">
      <c r="A26" s="48">
        <v>17</v>
      </c>
      <c r="B26" s="113"/>
      <c r="C26" s="114"/>
      <c r="D26" s="114"/>
      <c r="E26" s="114"/>
      <c r="F26" s="114"/>
      <c r="G26" s="114"/>
      <c r="H26" s="114"/>
      <c r="I26" s="114"/>
      <c r="J26" s="114"/>
      <c r="K26" s="115"/>
      <c r="L26" s="281"/>
      <c r="M26" s="281"/>
      <c r="N26" s="281"/>
      <c r="O26" s="281"/>
      <c r="P26" s="281"/>
      <c r="Q26" s="281"/>
      <c r="R26" s="283"/>
      <c r="S26" s="283"/>
      <c r="T26" s="283"/>
      <c r="U26" s="283"/>
      <c r="V26" s="283"/>
      <c r="W26" s="282"/>
      <c r="X26" s="282"/>
      <c r="Y26" s="282"/>
    </row>
    <row r="27" spans="1:30" ht="15.95" customHeight="1" x14ac:dyDescent="0.25">
      <c r="A27" s="48">
        <v>18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5"/>
      <c r="L27" s="281"/>
      <c r="M27" s="281"/>
      <c r="N27" s="281"/>
      <c r="O27" s="281"/>
      <c r="P27" s="281"/>
      <c r="Q27" s="281"/>
      <c r="R27" s="283"/>
      <c r="S27" s="283"/>
      <c r="T27" s="283"/>
      <c r="U27" s="283"/>
      <c r="V27" s="283"/>
      <c r="W27" s="282"/>
      <c r="X27" s="282"/>
      <c r="Y27" s="282"/>
    </row>
    <row r="28" spans="1:30" ht="15.95" customHeight="1" x14ac:dyDescent="0.25">
      <c r="A28" s="48">
        <v>19</v>
      </c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281"/>
      <c r="M28" s="281"/>
      <c r="N28" s="281"/>
      <c r="O28" s="281"/>
      <c r="P28" s="281"/>
      <c r="Q28" s="281"/>
      <c r="R28" s="283"/>
      <c r="S28" s="283"/>
      <c r="T28" s="283"/>
      <c r="U28" s="283"/>
      <c r="V28" s="283"/>
      <c r="W28" s="282"/>
      <c r="X28" s="282"/>
      <c r="Y28" s="282"/>
    </row>
    <row r="29" spans="1:30" ht="15.95" customHeight="1" x14ac:dyDescent="0.25">
      <c r="A29" s="48">
        <v>20</v>
      </c>
      <c r="B29" s="113"/>
      <c r="C29" s="114"/>
      <c r="D29" s="114"/>
      <c r="E29" s="114"/>
      <c r="F29" s="114"/>
      <c r="G29" s="114"/>
      <c r="H29" s="114"/>
      <c r="I29" s="114"/>
      <c r="J29" s="114"/>
      <c r="K29" s="115"/>
      <c r="L29" s="281"/>
      <c r="M29" s="281"/>
      <c r="N29" s="281"/>
      <c r="O29" s="281"/>
      <c r="P29" s="281"/>
      <c r="Q29" s="281"/>
      <c r="R29" s="283"/>
      <c r="S29" s="283"/>
      <c r="T29" s="283"/>
      <c r="U29" s="283"/>
      <c r="V29" s="283"/>
      <c r="W29" s="282"/>
      <c r="X29" s="282"/>
      <c r="Y29" s="282"/>
    </row>
    <row r="30" spans="1:30" ht="12.75" customHeight="1" x14ac:dyDescent="0.25">
      <c r="A30" s="36"/>
      <c r="L30" s="208" t="s">
        <v>18</v>
      </c>
      <c r="M30" s="208"/>
      <c r="N30" s="208"/>
      <c r="O30" s="209"/>
      <c r="P30" s="209"/>
      <c r="Q30" s="34" t="s">
        <v>19</v>
      </c>
      <c r="R30" s="209"/>
      <c r="S30" s="209"/>
      <c r="T30" s="209"/>
      <c r="U30" s="209"/>
      <c r="V30" s="209"/>
      <c r="W30" s="35" t="s">
        <v>19</v>
      </c>
      <c r="X30" s="34">
        <v>202</v>
      </c>
      <c r="Y30" s="52"/>
    </row>
    <row r="31" spans="1:30" ht="24" customHeight="1" x14ac:dyDescent="0.25">
      <c r="A31" s="4"/>
    </row>
    <row r="32" spans="1:30" ht="24" customHeight="1" x14ac:dyDescent="0.25">
      <c r="Y32" s="9"/>
      <c r="Z32" s="9"/>
      <c r="AA32" s="9"/>
      <c r="AB32" s="9"/>
      <c r="AC32" s="9"/>
      <c r="AD32" s="9"/>
    </row>
    <row r="33" spans="2:30" ht="11.1" customHeight="1" x14ac:dyDescent="0.25">
      <c r="B33" s="165" t="s">
        <v>10</v>
      </c>
      <c r="C33" s="165"/>
      <c r="D33" s="165"/>
      <c r="E33" s="165"/>
      <c r="F33" s="165"/>
      <c r="G33" s="13"/>
      <c r="H33" s="165" t="s">
        <v>10</v>
      </c>
      <c r="I33" s="165"/>
      <c r="J33" s="165"/>
      <c r="K33" s="165"/>
      <c r="L33" s="165"/>
      <c r="M33" s="13"/>
      <c r="N33" s="161" t="s">
        <v>12</v>
      </c>
      <c r="O33" s="161"/>
      <c r="P33" s="161"/>
      <c r="Q33" s="161"/>
      <c r="R33" s="161"/>
      <c r="S33" s="13"/>
      <c r="T33" s="161" t="s">
        <v>12</v>
      </c>
      <c r="U33" s="161"/>
      <c r="V33" s="161"/>
      <c r="W33" s="161"/>
      <c r="X33" s="161"/>
      <c r="Y33" s="13"/>
      <c r="Z33" s="13"/>
      <c r="AA33" s="13"/>
      <c r="AB33" s="13"/>
      <c r="AC33" s="13"/>
      <c r="AD33" s="13"/>
    </row>
    <row r="34" spans="2:30" ht="11.1" customHeight="1" x14ac:dyDescent="0.25">
      <c r="B34" s="163" t="str">
        <f>IF('RESUMEN ACTA 1'!B34="","",'RESUMEN ACTA 1'!B34)</f>
        <v>TRIBUNAL DOCENTE 1</v>
      </c>
      <c r="C34" s="163"/>
      <c r="D34" s="163"/>
      <c r="E34" s="163"/>
      <c r="F34" s="163"/>
      <c r="G34" s="16"/>
      <c r="H34" s="163" t="str">
        <f>IF('RESUMEN ACTA 1'!Z34="","",'RESUMEN ACTA 1'!Z34)</f>
        <v>TRIBUNAL DOCENTE 4</v>
      </c>
      <c r="I34" s="163"/>
      <c r="J34" s="163"/>
      <c r="K34" s="163"/>
      <c r="L34" s="163"/>
      <c r="M34" s="16"/>
      <c r="N34" s="28" t="s">
        <v>16</v>
      </c>
      <c r="O34" s="163" t="str">
        <f>IF('RESUMEN ACTA 1'!C41="","",'RESUMEN ACTA 1'!C41)</f>
        <v>TRIBUNAL ESTUDIANTIL 1</v>
      </c>
      <c r="P34" s="163"/>
      <c r="Q34" s="163"/>
      <c r="R34" s="163"/>
      <c r="S34" s="16"/>
      <c r="T34" s="28" t="s">
        <v>16</v>
      </c>
      <c r="U34" s="163" t="str">
        <f>IF('RESUMEN ACTA 1'!AA41="","",'RESUMEN ACTA 1'!AA41)</f>
        <v>TRIBUNAL ESTUDIANTIL 4</v>
      </c>
      <c r="V34" s="163"/>
      <c r="W34" s="163"/>
      <c r="X34" s="163"/>
      <c r="Y34" s="16"/>
      <c r="Z34" s="16"/>
      <c r="AA34" s="16"/>
      <c r="AB34" s="16"/>
      <c r="AC34" s="16"/>
      <c r="AD34" s="16"/>
    </row>
    <row r="35" spans="2:30" ht="9.9499999999999993" customHeight="1" x14ac:dyDescent="0.25">
      <c r="B35" s="162" t="s">
        <v>6</v>
      </c>
      <c r="C35" s="162"/>
      <c r="D35" s="162"/>
      <c r="E35" s="162"/>
      <c r="F35" s="162"/>
      <c r="G35" s="14"/>
      <c r="H35" s="162" t="s">
        <v>6</v>
      </c>
      <c r="I35" s="162"/>
      <c r="J35" s="162"/>
      <c r="K35" s="162"/>
      <c r="L35" s="162"/>
      <c r="M35" s="14"/>
      <c r="N35" s="162" t="s">
        <v>6</v>
      </c>
      <c r="O35" s="162"/>
      <c r="P35" s="162"/>
      <c r="Q35" s="162"/>
      <c r="R35" s="162"/>
      <c r="S35" s="14"/>
      <c r="T35" s="162" t="s">
        <v>6</v>
      </c>
      <c r="U35" s="162"/>
      <c r="V35" s="162"/>
      <c r="W35" s="162"/>
      <c r="X35" s="162"/>
      <c r="Y35" s="14"/>
      <c r="Z35" s="14"/>
      <c r="AA35" s="14"/>
      <c r="AB35" s="14"/>
      <c r="AC35" s="14"/>
      <c r="AD35" s="14"/>
    </row>
    <row r="36" spans="2:30" ht="9.9499999999999993" customHeight="1" x14ac:dyDescent="0.25">
      <c r="B36" s="27" t="s">
        <v>11</v>
      </c>
      <c r="C36" s="160" t="str">
        <f>IF('RESUMEN ACTA 1'!C36="","",'RESUMEN ACTA 1'!C36)</f>
        <v>Nº C.I. TRIB.  DOCENTE 1</v>
      </c>
      <c r="D36" s="160"/>
      <c r="E36" s="160"/>
      <c r="F36" s="160"/>
      <c r="G36" s="16"/>
      <c r="H36" s="27" t="s">
        <v>11</v>
      </c>
      <c r="I36" s="160" t="str">
        <f>IF('RESUMEN ACTA 1'!AA36="","",'RESUMEN ACTA 1'!Z34)</f>
        <v>TRIBUNAL DOCENTE 4</v>
      </c>
      <c r="J36" s="160"/>
      <c r="K36" s="160"/>
      <c r="L36" s="160"/>
      <c r="M36" s="16"/>
      <c r="N36" s="27" t="s">
        <v>55</v>
      </c>
      <c r="O36" s="287" t="str">
        <f>IF('RESUMEN ACTA 1'!C43="","",'RESUMEN ACTA 1'!C43)</f>
        <v>Nº REG. UNIV. TRIB. EST. 1</v>
      </c>
      <c r="P36" s="287"/>
      <c r="Q36" s="287"/>
      <c r="R36" s="287"/>
      <c r="S36" s="16"/>
      <c r="T36" s="27" t="s">
        <v>55</v>
      </c>
      <c r="U36" s="160" t="str">
        <f>IF('RESUMEN ACTA 1'!AA43="","",'RESUMEN ACTA 1'!AA43)</f>
        <v>Nº REG. UNIV. TRIB. EST. 4</v>
      </c>
      <c r="V36" s="160"/>
      <c r="W36" s="160"/>
      <c r="X36" s="160"/>
      <c r="Y36" s="19"/>
      <c r="Z36" s="16"/>
      <c r="AA36" s="16"/>
      <c r="AB36" s="16"/>
      <c r="AC36" s="16"/>
      <c r="AD36" s="16"/>
    </row>
    <row r="37" spans="2:30" ht="24" customHeight="1" x14ac:dyDescent="0.25">
      <c r="M37" s="9"/>
      <c r="S37" s="9"/>
      <c r="Y37" s="9"/>
      <c r="Z37" s="9"/>
      <c r="AA37" s="9"/>
      <c r="AB37" s="9"/>
      <c r="AC37" s="9"/>
      <c r="AD37" s="9"/>
    </row>
    <row r="38" spans="2:30" ht="24" customHeight="1" x14ac:dyDescent="0.25">
      <c r="M38" s="9"/>
      <c r="S38" s="9"/>
      <c r="Y38" s="9"/>
      <c r="Z38" s="9"/>
      <c r="AA38" s="9"/>
      <c r="AB38" s="9"/>
      <c r="AC38" s="9"/>
      <c r="AD38" s="9"/>
    </row>
    <row r="39" spans="2:30" ht="11.1" customHeight="1" x14ac:dyDescent="0.25">
      <c r="B39" s="165" t="s">
        <v>10</v>
      </c>
      <c r="C39" s="165"/>
      <c r="D39" s="165"/>
      <c r="E39" s="165"/>
      <c r="F39" s="165"/>
      <c r="H39" s="165" t="s">
        <v>10</v>
      </c>
      <c r="I39" s="165"/>
      <c r="J39" s="165"/>
      <c r="K39" s="165"/>
      <c r="L39" s="165"/>
      <c r="M39" s="9"/>
      <c r="N39" s="161" t="s">
        <v>12</v>
      </c>
      <c r="O39" s="161"/>
      <c r="P39" s="161"/>
      <c r="Q39" s="161"/>
      <c r="R39" s="161"/>
      <c r="S39" s="9"/>
      <c r="T39" s="161" t="s">
        <v>12</v>
      </c>
      <c r="U39" s="161"/>
      <c r="V39" s="161"/>
      <c r="W39" s="161"/>
      <c r="X39" s="161"/>
      <c r="Y39" s="9"/>
      <c r="Z39" s="9"/>
      <c r="AA39" s="9"/>
      <c r="AB39" s="9"/>
      <c r="AC39" s="9"/>
      <c r="AD39" s="9"/>
    </row>
    <row r="40" spans="2:30" ht="11.1" customHeight="1" x14ac:dyDescent="0.25">
      <c r="B40" s="163" t="str">
        <f>IF('RESUMEN ACTA 1'!J34="","",'RESUMEN ACTA 1'!J34)</f>
        <v>TRIBUNAL DOCENTE 2</v>
      </c>
      <c r="C40" s="163"/>
      <c r="D40" s="163"/>
      <c r="E40" s="163"/>
      <c r="F40" s="163"/>
      <c r="H40" s="163" t="str">
        <f>IF('RESUMEN ACTA 1'!AH34="","",'RESUMEN ACTA 1'!AH34)</f>
        <v>TRIBUNAL DOCENTE 5</v>
      </c>
      <c r="I40" s="163"/>
      <c r="J40" s="163"/>
      <c r="K40" s="163"/>
      <c r="L40" s="163"/>
      <c r="M40" s="9"/>
      <c r="N40" s="28" t="s">
        <v>16</v>
      </c>
      <c r="O40" s="163" t="str">
        <f>IF('RESUMEN ACTA 1'!K41="","",'RESUMEN ACTA 1'!K41)</f>
        <v>TRIBUNAL ESTUDIANTIL 2</v>
      </c>
      <c r="P40" s="163"/>
      <c r="Q40" s="163"/>
      <c r="R40" s="163"/>
      <c r="S40" s="9"/>
      <c r="T40" s="28" t="s">
        <v>16</v>
      </c>
      <c r="U40" s="163" t="str">
        <f>IF('RESUMEN ACTA 1'!AI41="","",'RESUMEN ACTA 1'!AI41)</f>
        <v>TRIBUNAL ESTUDIANTIL 5</v>
      </c>
      <c r="V40" s="163"/>
      <c r="W40" s="163"/>
      <c r="X40" s="163"/>
      <c r="Y40" s="9"/>
      <c r="Z40" s="9"/>
      <c r="AA40" s="9"/>
      <c r="AB40" s="9"/>
      <c r="AC40" s="9"/>
      <c r="AD40" s="9"/>
    </row>
    <row r="41" spans="2:30" ht="9.9499999999999993" customHeight="1" x14ac:dyDescent="0.25">
      <c r="B41" s="162" t="s">
        <v>6</v>
      </c>
      <c r="C41" s="162"/>
      <c r="D41" s="162"/>
      <c r="E41" s="162"/>
      <c r="F41" s="162"/>
      <c r="H41" s="162" t="s">
        <v>6</v>
      </c>
      <c r="I41" s="162"/>
      <c r="J41" s="162"/>
      <c r="K41" s="162"/>
      <c r="L41" s="162"/>
      <c r="M41" s="9"/>
      <c r="N41" s="162" t="s">
        <v>6</v>
      </c>
      <c r="O41" s="162"/>
      <c r="P41" s="162"/>
      <c r="Q41" s="162"/>
      <c r="R41" s="162"/>
      <c r="S41" s="9"/>
      <c r="T41" s="162" t="s">
        <v>6</v>
      </c>
      <c r="U41" s="162"/>
      <c r="V41" s="162"/>
      <c r="W41" s="162"/>
      <c r="X41" s="162"/>
      <c r="Y41" s="9"/>
      <c r="Z41" s="9"/>
      <c r="AA41" s="9"/>
      <c r="AB41" s="9"/>
      <c r="AC41" s="9"/>
      <c r="AD41" s="9"/>
    </row>
    <row r="42" spans="2:30" ht="9.9499999999999993" customHeight="1" x14ac:dyDescent="0.25">
      <c r="B42" s="27" t="s">
        <v>11</v>
      </c>
      <c r="C42" s="160" t="str">
        <f>IF('RESUMEN ACTA 1'!K36="","",'RESUMEN ACTA 1'!K36)</f>
        <v>Nº C.I. TRIB.  DOCENTE 2</v>
      </c>
      <c r="D42" s="160"/>
      <c r="E42" s="160"/>
      <c r="F42" s="160"/>
      <c r="H42" s="27" t="s">
        <v>11</v>
      </c>
      <c r="I42" s="160" t="str">
        <f>IF('RESUMEN ACTA 1'!AI36="","",'RESUMEN ACTA 1'!AI36)</f>
        <v>Nº C.I. TRIB.  DOCENTE 5</v>
      </c>
      <c r="J42" s="160"/>
      <c r="K42" s="160"/>
      <c r="L42" s="160"/>
      <c r="N42" s="27" t="s">
        <v>55</v>
      </c>
      <c r="O42" s="160" t="str">
        <f>IF('RESUMEN ACTA 1'!K43="","",'RESUMEN ACTA 1'!K43)</f>
        <v>Nº REG. UNIV. TRIB. EST. 2</v>
      </c>
      <c r="P42" s="160"/>
      <c r="Q42" s="160"/>
      <c r="R42" s="160"/>
      <c r="T42" s="27" t="s">
        <v>55</v>
      </c>
      <c r="U42" s="160" t="str">
        <f>IF('RESUMEN ACTA 1'!AI43="","",'RESUMEN ACTA 1'!AI43)</f>
        <v>Nº REG. UNIV. TRIB. EST. 5</v>
      </c>
      <c r="V42" s="160"/>
      <c r="W42" s="160"/>
      <c r="X42" s="160"/>
    </row>
    <row r="43" spans="2:30" ht="24" customHeight="1" x14ac:dyDescent="0.25"/>
    <row r="44" spans="2:30" ht="24" customHeight="1" x14ac:dyDescent="0.25"/>
    <row r="45" spans="2:30" ht="11.1" customHeight="1" x14ac:dyDescent="0.25">
      <c r="B45" s="165" t="s">
        <v>10</v>
      </c>
      <c r="C45" s="165"/>
      <c r="D45" s="165"/>
      <c r="E45" s="165"/>
      <c r="F45" s="165"/>
      <c r="H45" s="29"/>
      <c r="I45" s="29"/>
      <c r="J45" s="29"/>
      <c r="K45" s="29"/>
      <c r="L45" s="29"/>
      <c r="N45" s="161" t="s">
        <v>12</v>
      </c>
      <c r="O45" s="161"/>
      <c r="P45" s="161"/>
      <c r="Q45" s="161"/>
      <c r="R45" s="161"/>
      <c r="T45" s="164"/>
      <c r="U45" s="164"/>
      <c r="V45" s="164"/>
      <c r="W45" s="164"/>
      <c r="X45" s="164"/>
    </row>
    <row r="46" spans="2:30" ht="11.1" customHeight="1" x14ac:dyDescent="0.25">
      <c r="B46" s="163" t="str">
        <f>IF('RESUMEN ACTA 1'!R34="","",'RESUMEN ACTA 1'!R34)</f>
        <v>TRIBUNAL DOCENTE 3</v>
      </c>
      <c r="C46" s="163"/>
      <c r="D46" s="163"/>
      <c r="E46" s="163"/>
      <c r="F46" s="163"/>
      <c r="H46" s="30"/>
      <c r="I46" s="30"/>
      <c r="J46" s="30"/>
      <c r="K46" s="30"/>
      <c r="L46" s="30"/>
      <c r="N46" s="28" t="s">
        <v>16</v>
      </c>
      <c r="O46" s="163" t="str">
        <f>IF('RESUMEN ACTA 1'!S41="","",'RESUMEN ACTA 1'!S41)</f>
        <v>TRIBUNAL ESTUDIANTIL 3</v>
      </c>
      <c r="P46" s="163"/>
      <c r="Q46" s="163"/>
      <c r="R46" s="163"/>
      <c r="T46" s="159"/>
      <c r="U46" s="159"/>
      <c r="V46" s="159"/>
      <c r="W46" s="159"/>
      <c r="X46" s="159"/>
    </row>
    <row r="47" spans="2:30" ht="9.9499999999999993" customHeight="1" x14ac:dyDescent="0.25">
      <c r="B47" s="162" t="s">
        <v>6</v>
      </c>
      <c r="C47" s="162"/>
      <c r="D47" s="162"/>
      <c r="E47" s="162"/>
      <c r="F47" s="162"/>
      <c r="H47" s="31"/>
      <c r="I47" s="31"/>
      <c r="J47" s="31"/>
      <c r="K47" s="31"/>
      <c r="L47" s="31"/>
      <c r="N47" s="162" t="s">
        <v>6</v>
      </c>
      <c r="O47" s="162"/>
      <c r="P47" s="162"/>
      <c r="Q47" s="162"/>
      <c r="R47" s="162"/>
      <c r="T47" s="158"/>
      <c r="U47" s="158"/>
      <c r="V47" s="158"/>
      <c r="W47" s="158"/>
      <c r="X47" s="158"/>
    </row>
    <row r="48" spans="2:30" ht="9.9499999999999993" customHeight="1" x14ac:dyDescent="0.25">
      <c r="B48" s="27" t="s">
        <v>11</v>
      </c>
      <c r="C48" s="160" t="str">
        <f>IF('RESUMEN ACTA 1'!S36="","",'RESUMEN ACTA 1'!S36)</f>
        <v>Nº C.I. TRIB.  DOCENTE 3</v>
      </c>
      <c r="D48" s="160"/>
      <c r="E48" s="160"/>
      <c r="F48" s="160"/>
      <c r="H48" s="33"/>
      <c r="I48" s="30"/>
      <c r="J48" s="30"/>
      <c r="K48" s="30"/>
      <c r="L48" s="30"/>
      <c r="N48" s="27" t="s">
        <v>55</v>
      </c>
      <c r="O48" s="160" t="str">
        <f>IF('RESUMEN ACTA 1'!S43="","",'RESUMEN ACTA 1'!S43)</f>
        <v>Nº REG. UNIV. TRIB. EST. 3</v>
      </c>
      <c r="P48" s="160"/>
      <c r="Q48" s="160"/>
      <c r="R48" s="160"/>
      <c r="T48" s="33"/>
      <c r="U48" s="159"/>
      <c r="V48" s="159"/>
      <c r="W48" s="159"/>
      <c r="X48" s="159"/>
    </row>
  </sheetData>
  <mergeCells count="167">
    <mergeCell ref="D5:F5"/>
    <mergeCell ref="G5:S5"/>
    <mergeCell ref="F4:S4"/>
    <mergeCell ref="T5:V5"/>
    <mergeCell ref="W5:Y5"/>
    <mergeCell ref="A7:P7"/>
    <mergeCell ref="A8:A9"/>
    <mergeCell ref="O8:V8"/>
    <mergeCell ref="B8:N8"/>
    <mergeCell ref="L9:N9"/>
    <mergeCell ref="Q7:Y7"/>
    <mergeCell ref="D2:V2"/>
    <mergeCell ref="W24:Y24"/>
    <mergeCell ref="W25:Y25"/>
    <mergeCell ref="W26:Y26"/>
    <mergeCell ref="W21:Y21"/>
    <mergeCell ref="W22:Y22"/>
    <mergeCell ref="W23:Y23"/>
    <mergeCell ref="L21:N21"/>
    <mergeCell ref="L22:N22"/>
    <mergeCell ref="B21:K21"/>
    <mergeCell ref="L14:N14"/>
    <mergeCell ref="W8:Y9"/>
    <mergeCell ref="W10:Y10"/>
    <mergeCell ref="W11:Y11"/>
    <mergeCell ref="W12:Y12"/>
    <mergeCell ref="R9:V9"/>
    <mergeCell ref="W19:Y19"/>
    <mergeCell ref="W20:Y20"/>
    <mergeCell ref="W15:Y15"/>
    <mergeCell ref="W16:Y16"/>
    <mergeCell ref="W17:Y17"/>
    <mergeCell ref="W13:Y13"/>
    <mergeCell ref="D4:E4"/>
    <mergeCell ref="R10:V10"/>
    <mergeCell ref="B34:F34"/>
    <mergeCell ref="H34:L34"/>
    <mergeCell ref="O34:R34"/>
    <mergeCell ref="U34:X34"/>
    <mergeCell ref="B35:F35"/>
    <mergeCell ref="H35:L35"/>
    <mergeCell ref="N35:R35"/>
    <mergeCell ref="T35:X35"/>
    <mergeCell ref="L30:N30"/>
    <mergeCell ref="O30:P30"/>
    <mergeCell ref="R30:V30"/>
    <mergeCell ref="B33:F33"/>
    <mergeCell ref="H33:L33"/>
    <mergeCell ref="N33:R33"/>
    <mergeCell ref="T33:X33"/>
    <mergeCell ref="H41:L41"/>
    <mergeCell ref="N41:R41"/>
    <mergeCell ref="T41:X41"/>
    <mergeCell ref="C36:F36"/>
    <mergeCell ref="I36:L36"/>
    <mergeCell ref="O36:R36"/>
    <mergeCell ref="U36:X36"/>
    <mergeCell ref="B39:F39"/>
    <mergeCell ref="H39:L39"/>
    <mergeCell ref="N39:R39"/>
    <mergeCell ref="T39:X39"/>
    <mergeCell ref="C48:F48"/>
    <mergeCell ref="O48:R48"/>
    <mergeCell ref="U48:X48"/>
    <mergeCell ref="W2:Y2"/>
    <mergeCell ref="B46:F46"/>
    <mergeCell ref="O46:R46"/>
    <mergeCell ref="T46:X46"/>
    <mergeCell ref="B47:F47"/>
    <mergeCell ref="N47:R47"/>
    <mergeCell ref="T47:X47"/>
    <mergeCell ref="C42:F42"/>
    <mergeCell ref="I42:L42"/>
    <mergeCell ref="O42:R42"/>
    <mergeCell ref="U42:X42"/>
    <mergeCell ref="B45:F45"/>
    <mergeCell ref="N45:R45"/>
    <mergeCell ref="T45:X45"/>
    <mergeCell ref="B40:F40"/>
    <mergeCell ref="H40:L40"/>
    <mergeCell ref="O40:R40"/>
    <mergeCell ref="U40:X40"/>
    <mergeCell ref="B41:F41"/>
    <mergeCell ref="O9:Q9"/>
    <mergeCell ref="W18:Y18"/>
    <mergeCell ref="R11:V11"/>
    <mergeCell ref="R12:V12"/>
    <mergeCell ref="R13:V13"/>
    <mergeCell ref="R14:V14"/>
    <mergeCell ref="R15:V15"/>
    <mergeCell ref="R16:V16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W14:Y14"/>
    <mergeCell ref="R26:V26"/>
    <mergeCell ref="R23:V23"/>
    <mergeCell ref="R24:V24"/>
    <mergeCell ref="R25:V25"/>
    <mergeCell ref="R27:V27"/>
    <mergeCell ref="R29:V29"/>
    <mergeCell ref="R17:V17"/>
    <mergeCell ref="R18:V18"/>
    <mergeCell ref="R19:V19"/>
    <mergeCell ref="R20:V20"/>
    <mergeCell ref="R21:V21"/>
    <mergeCell ref="R22:V22"/>
    <mergeCell ref="L10:N10"/>
    <mergeCell ref="L11:N11"/>
    <mergeCell ref="L12:N12"/>
    <mergeCell ref="L13:N13"/>
    <mergeCell ref="L15:N15"/>
    <mergeCell ref="L16:N16"/>
    <mergeCell ref="L17:N17"/>
    <mergeCell ref="L18:N18"/>
    <mergeCell ref="W29:Y29"/>
    <mergeCell ref="W27:Y27"/>
    <mergeCell ref="O28:Q28"/>
    <mergeCell ref="R28:V28"/>
    <mergeCell ref="W28:Y28"/>
    <mergeCell ref="L29:N29"/>
    <mergeCell ref="L23:N23"/>
    <mergeCell ref="L24:N24"/>
    <mergeCell ref="L25:N25"/>
    <mergeCell ref="L26:N26"/>
    <mergeCell ref="L27:N27"/>
    <mergeCell ref="L28:N28"/>
    <mergeCell ref="O25:Q25"/>
    <mergeCell ref="O27:Q27"/>
    <mergeCell ref="O29:Q29"/>
    <mergeCell ref="O26:Q26"/>
    <mergeCell ref="B28:K28"/>
    <mergeCell ref="B29:K29"/>
    <mergeCell ref="B22:K22"/>
    <mergeCell ref="B23:K23"/>
    <mergeCell ref="B24:K24"/>
    <mergeCell ref="B25:K25"/>
    <mergeCell ref="B26:K26"/>
    <mergeCell ref="B27:K27"/>
    <mergeCell ref="R1:Y1"/>
    <mergeCell ref="D1:Q1"/>
    <mergeCell ref="B15:K15"/>
    <mergeCell ref="B16:K16"/>
    <mergeCell ref="B17:K17"/>
    <mergeCell ref="B18:K18"/>
    <mergeCell ref="B19:K19"/>
    <mergeCell ref="B20:K20"/>
    <mergeCell ref="B9:K9"/>
    <mergeCell ref="B10:K10"/>
    <mergeCell ref="B11:K11"/>
    <mergeCell ref="B12:K12"/>
    <mergeCell ref="B13:K13"/>
    <mergeCell ref="B14:K14"/>
    <mergeCell ref="L19:N19"/>
    <mergeCell ref="L20:N20"/>
  </mergeCells>
  <printOptions horizontalCentered="1"/>
  <pageMargins left="0.23622047244094491" right="0.23622047244094491" top="0.74803149606299213" bottom="0.74803149606299213" header="0.31496062992125984" footer="0.31496062992125984"/>
  <pageSetup paperSize="120" scale="70" fitToWidth="0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zoomScale="115" zoomScaleNormal="115" workbookViewId="0">
      <selection activeCell="AP33" sqref="AP33"/>
    </sheetView>
  </sheetViews>
  <sheetFormatPr baseColWidth="10" defaultRowHeight="15" x14ac:dyDescent="0.25"/>
  <cols>
    <col min="1" max="41" width="3.85546875" customWidth="1"/>
  </cols>
  <sheetData>
    <row r="1" spans="1:41" ht="15" customHeight="1" x14ac:dyDescent="0.5">
      <c r="B1" s="7"/>
      <c r="D1" s="117" t="s">
        <v>89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54"/>
      <c r="AA1" s="54"/>
      <c r="AB1" s="54"/>
      <c r="AC1" s="54"/>
      <c r="AD1" s="54"/>
      <c r="AE1" s="54"/>
      <c r="AF1" s="54"/>
      <c r="AG1" s="116" t="s">
        <v>165</v>
      </c>
      <c r="AH1" s="116"/>
      <c r="AI1" s="116"/>
      <c r="AJ1" s="116"/>
      <c r="AK1" s="116"/>
      <c r="AL1" s="116"/>
      <c r="AM1" s="116"/>
      <c r="AN1" s="116"/>
      <c r="AO1" s="116"/>
    </row>
    <row r="2" spans="1:41" ht="15" customHeight="1" x14ac:dyDescent="0.5">
      <c r="B2" s="7"/>
      <c r="D2" s="118" t="s">
        <v>90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53"/>
      <c r="AA2" s="53"/>
      <c r="AB2" s="53"/>
      <c r="AC2" s="53"/>
      <c r="AD2" s="53"/>
      <c r="AE2" s="53"/>
      <c r="AF2" s="53"/>
      <c r="AG2" s="53"/>
      <c r="AL2" s="301" t="s">
        <v>187</v>
      </c>
      <c r="AM2" s="301"/>
      <c r="AN2" s="301"/>
      <c r="AO2" s="301"/>
    </row>
    <row r="3" spans="1:41" ht="5.0999999999999996" customHeight="1" x14ac:dyDescent="0.5">
      <c r="B3" s="7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53"/>
      <c r="AA3" s="53"/>
      <c r="AB3" s="53"/>
      <c r="AC3" s="53"/>
      <c r="AD3" s="53"/>
      <c r="AE3" s="53"/>
      <c r="AF3" s="53"/>
      <c r="AG3" s="53"/>
      <c r="AM3" s="55"/>
      <c r="AN3" s="55"/>
      <c r="AO3" s="55"/>
    </row>
    <row r="4" spans="1:41" ht="14.1" customHeight="1" x14ac:dyDescent="0.25">
      <c r="A4" s="57"/>
      <c r="B4" s="58"/>
      <c r="C4" s="57"/>
      <c r="D4" s="221" t="s">
        <v>95</v>
      </c>
      <c r="E4" s="221"/>
      <c r="F4" s="221"/>
      <c r="G4" s="222" t="str">
        <f>IF('RESUMEN ACTA 1'!G4="","",'RESUMEN ACTA 1'!G4)</f>
        <v/>
      </c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1" t="s">
        <v>96</v>
      </c>
      <c r="V4" s="221"/>
      <c r="W4" s="221"/>
      <c r="X4" s="221"/>
      <c r="Y4" s="222" t="str">
        <f>IF('RESUMEN ACTA 1'!Y4="","",'RESUMEN ACTA 1'!Y4)</f>
        <v/>
      </c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</row>
    <row r="5" spans="1:41" ht="14.1" customHeight="1" x14ac:dyDescent="0.25">
      <c r="A5" s="57"/>
      <c r="B5" s="59"/>
      <c r="C5" s="57"/>
      <c r="D5" s="341" t="s">
        <v>97</v>
      </c>
      <c r="E5" s="341"/>
      <c r="F5" s="341"/>
      <c r="G5" s="224" t="str">
        <f>IF('RESUMEN ACTA 1'!G5="","",'RESUMEN ACTA 1'!G5)</f>
        <v/>
      </c>
      <c r="H5" s="224"/>
      <c r="I5" s="224"/>
      <c r="J5" s="224"/>
      <c r="K5" s="65"/>
      <c r="L5" s="64"/>
      <c r="M5" s="64"/>
      <c r="N5" s="64"/>
      <c r="O5" s="64"/>
      <c r="P5" s="64"/>
      <c r="Q5" s="64"/>
      <c r="R5" s="64"/>
      <c r="S5" s="64"/>
      <c r="T5" s="64"/>
      <c r="U5" s="61"/>
      <c r="V5" s="61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62"/>
      <c r="AI5" s="62"/>
      <c r="AJ5" s="62"/>
      <c r="AK5" s="62"/>
      <c r="AL5" s="62"/>
      <c r="AM5" s="62"/>
      <c r="AN5" s="62"/>
      <c r="AO5" s="62"/>
    </row>
    <row r="6" spans="1:41" ht="6" customHeight="1" x14ac:dyDescent="0.25">
      <c r="A6" s="57"/>
      <c r="B6" s="59"/>
      <c r="C6" s="57"/>
      <c r="D6" s="85"/>
      <c r="E6" s="85"/>
      <c r="F6" s="85"/>
      <c r="G6" s="79"/>
      <c r="H6" s="79"/>
      <c r="I6" s="79"/>
      <c r="J6" s="79"/>
      <c r="K6" s="80"/>
      <c r="L6" s="64"/>
      <c r="M6" s="64"/>
      <c r="N6" s="64"/>
      <c r="O6" s="64"/>
      <c r="P6" s="64"/>
      <c r="Q6" s="64"/>
      <c r="R6" s="64"/>
      <c r="S6" s="64"/>
      <c r="T6" s="64"/>
      <c r="U6" s="61"/>
      <c r="V6" s="61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62"/>
      <c r="AI6" s="62"/>
      <c r="AJ6" s="62"/>
      <c r="AK6" s="62"/>
      <c r="AL6" s="62"/>
      <c r="AM6" s="62"/>
      <c r="AN6" s="62"/>
      <c r="AO6" s="62"/>
    </row>
    <row r="7" spans="1:41" ht="16.5" customHeight="1" x14ac:dyDescent="0.3">
      <c r="A7" s="300" t="s">
        <v>79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</row>
    <row r="8" spans="1:41" ht="15" customHeight="1" x14ac:dyDescent="0.25">
      <c r="A8" s="304" t="s">
        <v>212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</row>
    <row r="9" spans="1:41" ht="15" customHeight="1" x14ac:dyDescent="0.25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</row>
    <row r="10" spans="1:41" ht="15.75" customHeight="1" x14ac:dyDescent="0.25">
      <c r="A10" s="250" t="s">
        <v>1</v>
      </c>
      <c r="B10" s="298" t="s">
        <v>2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 t="s">
        <v>3</v>
      </c>
      <c r="P10" s="298"/>
      <c r="Q10" s="298"/>
      <c r="R10" s="298"/>
      <c r="S10" s="298"/>
      <c r="T10" s="298"/>
      <c r="U10" s="298"/>
      <c r="V10" s="298"/>
      <c r="W10" s="298" t="s">
        <v>80</v>
      </c>
      <c r="X10" s="298"/>
      <c r="Y10" s="298"/>
      <c r="Z10" s="298"/>
      <c r="AA10" s="298"/>
      <c r="AB10" s="298"/>
      <c r="AC10" s="298"/>
      <c r="AD10" s="298"/>
      <c r="AE10" s="298" t="s">
        <v>81</v>
      </c>
      <c r="AF10" s="298"/>
      <c r="AG10" s="298" t="s">
        <v>82</v>
      </c>
      <c r="AH10" s="298"/>
      <c r="AI10" s="298"/>
      <c r="AJ10" s="298" t="s">
        <v>83</v>
      </c>
      <c r="AK10" s="298"/>
      <c r="AL10" s="298" t="s">
        <v>126</v>
      </c>
      <c r="AM10" s="298"/>
      <c r="AN10" s="298"/>
      <c r="AO10" s="298"/>
    </row>
    <row r="11" spans="1:41" ht="15.75" customHeight="1" x14ac:dyDescent="0.25">
      <c r="A11" s="306"/>
      <c r="B11" s="298" t="s">
        <v>6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 t="s">
        <v>7</v>
      </c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</row>
    <row r="12" spans="1:41" ht="15.95" customHeight="1" x14ac:dyDescent="0.25">
      <c r="A12" s="45">
        <v>1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81"/>
      <c r="M12" s="281"/>
      <c r="N12" s="281"/>
      <c r="O12" s="206"/>
      <c r="P12" s="206"/>
      <c r="Q12" s="206"/>
      <c r="R12" s="206"/>
      <c r="S12" s="206"/>
      <c r="T12" s="206"/>
      <c r="U12" s="206"/>
      <c r="V12" s="206"/>
      <c r="W12" s="299"/>
      <c r="X12" s="299"/>
      <c r="Y12" s="299"/>
      <c r="Z12" s="299"/>
      <c r="AA12" s="299"/>
      <c r="AB12" s="299"/>
      <c r="AC12" s="299"/>
      <c r="AD12" s="299"/>
      <c r="AE12" s="281"/>
      <c r="AF12" s="281"/>
      <c r="AG12" s="303"/>
      <c r="AH12" s="303"/>
      <c r="AI12" s="303"/>
      <c r="AJ12" s="302"/>
      <c r="AK12" s="302"/>
      <c r="AL12" s="302"/>
      <c r="AM12" s="302"/>
      <c r="AN12" s="302"/>
      <c r="AO12" s="302"/>
    </row>
    <row r="13" spans="1:41" ht="15.95" customHeight="1" x14ac:dyDescent="0.25">
      <c r="A13" s="45">
        <v>2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81"/>
      <c r="M13" s="281"/>
      <c r="N13" s="281"/>
      <c r="O13" s="206"/>
      <c r="P13" s="206"/>
      <c r="Q13" s="206"/>
      <c r="R13" s="206"/>
      <c r="S13" s="206"/>
      <c r="T13" s="206"/>
      <c r="U13" s="206"/>
      <c r="V13" s="206"/>
      <c r="W13" s="299"/>
      <c r="X13" s="299"/>
      <c r="Y13" s="299"/>
      <c r="Z13" s="299"/>
      <c r="AA13" s="299"/>
      <c r="AB13" s="299"/>
      <c r="AC13" s="299"/>
      <c r="AD13" s="299"/>
      <c r="AE13" s="281"/>
      <c r="AF13" s="281"/>
      <c r="AG13" s="303"/>
      <c r="AH13" s="303"/>
      <c r="AI13" s="303"/>
      <c r="AJ13" s="302"/>
      <c r="AK13" s="302"/>
      <c r="AL13" s="302"/>
      <c r="AM13" s="302"/>
      <c r="AN13" s="302"/>
      <c r="AO13" s="302"/>
    </row>
    <row r="14" spans="1:41" ht="15.95" customHeight="1" x14ac:dyDescent="0.25">
      <c r="A14" s="45">
        <v>3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81"/>
      <c r="M14" s="281"/>
      <c r="N14" s="281"/>
      <c r="O14" s="206"/>
      <c r="P14" s="206"/>
      <c r="Q14" s="206"/>
      <c r="R14" s="206"/>
      <c r="S14" s="206"/>
      <c r="T14" s="206"/>
      <c r="U14" s="206"/>
      <c r="V14" s="206"/>
      <c r="W14" s="299"/>
      <c r="X14" s="299"/>
      <c r="Y14" s="299"/>
      <c r="Z14" s="299"/>
      <c r="AA14" s="299"/>
      <c r="AB14" s="299"/>
      <c r="AC14" s="299"/>
      <c r="AD14" s="299"/>
      <c r="AE14" s="281"/>
      <c r="AF14" s="281"/>
      <c r="AG14" s="303"/>
      <c r="AH14" s="303"/>
      <c r="AI14" s="303"/>
      <c r="AJ14" s="302"/>
      <c r="AK14" s="302"/>
      <c r="AL14" s="302"/>
      <c r="AM14" s="302"/>
      <c r="AN14" s="302"/>
      <c r="AO14" s="302"/>
    </row>
    <row r="15" spans="1:41" ht="15.95" customHeight="1" x14ac:dyDescent="0.25">
      <c r="A15" s="45">
        <v>4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81"/>
      <c r="M15" s="281"/>
      <c r="N15" s="281"/>
      <c r="O15" s="206"/>
      <c r="P15" s="206"/>
      <c r="Q15" s="206"/>
      <c r="R15" s="206"/>
      <c r="S15" s="206"/>
      <c r="T15" s="206"/>
      <c r="U15" s="206"/>
      <c r="V15" s="206"/>
      <c r="W15" s="299"/>
      <c r="X15" s="299"/>
      <c r="Y15" s="299"/>
      <c r="Z15" s="299"/>
      <c r="AA15" s="299"/>
      <c r="AB15" s="299"/>
      <c r="AC15" s="299"/>
      <c r="AD15" s="299"/>
      <c r="AE15" s="281"/>
      <c r="AF15" s="281"/>
      <c r="AG15" s="303"/>
      <c r="AH15" s="303"/>
      <c r="AI15" s="303"/>
      <c r="AJ15" s="302"/>
      <c r="AK15" s="302"/>
      <c r="AL15" s="302"/>
      <c r="AM15" s="302"/>
      <c r="AN15" s="302"/>
      <c r="AO15" s="302"/>
    </row>
    <row r="16" spans="1:41" ht="15.95" customHeight="1" x14ac:dyDescent="0.25">
      <c r="A16" s="48">
        <v>5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81"/>
      <c r="M16" s="281"/>
      <c r="N16" s="281"/>
      <c r="O16" s="206"/>
      <c r="P16" s="206"/>
      <c r="Q16" s="206"/>
      <c r="R16" s="206"/>
      <c r="S16" s="206"/>
      <c r="T16" s="206"/>
      <c r="U16" s="206"/>
      <c r="V16" s="206"/>
      <c r="W16" s="299"/>
      <c r="X16" s="299"/>
      <c r="Y16" s="299"/>
      <c r="Z16" s="299"/>
      <c r="AA16" s="299"/>
      <c r="AB16" s="299"/>
      <c r="AC16" s="299"/>
      <c r="AD16" s="299"/>
      <c r="AE16" s="281"/>
      <c r="AF16" s="281"/>
      <c r="AG16" s="303"/>
      <c r="AH16" s="303"/>
      <c r="AI16" s="303"/>
      <c r="AJ16" s="302"/>
      <c r="AK16" s="302"/>
      <c r="AL16" s="302"/>
      <c r="AM16" s="302"/>
      <c r="AN16" s="302"/>
      <c r="AO16" s="302"/>
    </row>
    <row r="17" spans="1:41" ht="15.95" customHeight="1" x14ac:dyDescent="0.25">
      <c r="A17" s="48">
        <v>6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81"/>
      <c r="M17" s="281"/>
      <c r="N17" s="281"/>
      <c r="O17" s="206"/>
      <c r="P17" s="206"/>
      <c r="Q17" s="206"/>
      <c r="R17" s="206"/>
      <c r="S17" s="206"/>
      <c r="T17" s="206"/>
      <c r="U17" s="206"/>
      <c r="V17" s="206"/>
      <c r="W17" s="299"/>
      <c r="X17" s="299"/>
      <c r="Y17" s="299"/>
      <c r="Z17" s="299"/>
      <c r="AA17" s="299"/>
      <c r="AB17" s="299"/>
      <c r="AC17" s="299"/>
      <c r="AD17" s="299"/>
      <c r="AE17" s="281"/>
      <c r="AF17" s="281"/>
      <c r="AG17" s="303"/>
      <c r="AH17" s="303"/>
      <c r="AI17" s="303"/>
      <c r="AJ17" s="302"/>
      <c r="AK17" s="302"/>
      <c r="AL17" s="302"/>
      <c r="AM17" s="302"/>
      <c r="AN17" s="302"/>
      <c r="AO17" s="302"/>
    </row>
    <row r="18" spans="1:41" ht="15.95" customHeight="1" x14ac:dyDescent="0.25">
      <c r="A18" s="48">
        <v>7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81"/>
      <c r="M18" s="281"/>
      <c r="N18" s="281"/>
      <c r="O18" s="206"/>
      <c r="P18" s="206"/>
      <c r="Q18" s="206"/>
      <c r="R18" s="206"/>
      <c r="S18" s="206"/>
      <c r="T18" s="206"/>
      <c r="U18" s="206"/>
      <c r="V18" s="206"/>
      <c r="W18" s="299"/>
      <c r="X18" s="299"/>
      <c r="Y18" s="299"/>
      <c r="Z18" s="299"/>
      <c r="AA18" s="299"/>
      <c r="AB18" s="299"/>
      <c r="AC18" s="299"/>
      <c r="AD18" s="299"/>
      <c r="AE18" s="281"/>
      <c r="AF18" s="281"/>
      <c r="AG18" s="303"/>
      <c r="AH18" s="303"/>
      <c r="AI18" s="303"/>
      <c r="AJ18" s="302"/>
      <c r="AK18" s="302"/>
      <c r="AL18" s="302"/>
      <c r="AM18" s="302"/>
      <c r="AN18" s="302"/>
      <c r="AO18" s="302"/>
    </row>
    <row r="19" spans="1:41" ht="15.95" customHeight="1" x14ac:dyDescent="0.25">
      <c r="A19" s="48">
        <v>8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81"/>
      <c r="M19" s="281"/>
      <c r="N19" s="281"/>
      <c r="O19" s="206"/>
      <c r="P19" s="206"/>
      <c r="Q19" s="206"/>
      <c r="R19" s="206"/>
      <c r="S19" s="206"/>
      <c r="T19" s="206"/>
      <c r="U19" s="206"/>
      <c r="V19" s="206"/>
      <c r="W19" s="299"/>
      <c r="X19" s="299"/>
      <c r="Y19" s="299"/>
      <c r="Z19" s="299"/>
      <c r="AA19" s="299"/>
      <c r="AB19" s="299"/>
      <c r="AC19" s="299"/>
      <c r="AD19" s="299"/>
      <c r="AE19" s="281"/>
      <c r="AF19" s="281"/>
      <c r="AG19" s="303"/>
      <c r="AH19" s="303"/>
      <c r="AI19" s="303"/>
      <c r="AJ19" s="302"/>
      <c r="AK19" s="302"/>
      <c r="AL19" s="302"/>
      <c r="AM19" s="302"/>
      <c r="AN19" s="302"/>
      <c r="AO19" s="302"/>
    </row>
    <row r="20" spans="1:41" ht="15.95" customHeight="1" x14ac:dyDescent="0.25">
      <c r="A20" s="48">
        <v>9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81"/>
      <c r="M20" s="281"/>
      <c r="N20" s="281"/>
      <c r="O20" s="206"/>
      <c r="P20" s="206"/>
      <c r="Q20" s="206"/>
      <c r="R20" s="206"/>
      <c r="S20" s="206"/>
      <c r="T20" s="206"/>
      <c r="U20" s="206"/>
      <c r="V20" s="206"/>
      <c r="W20" s="299"/>
      <c r="X20" s="299"/>
      <c r="Y20" s="299"/>
      <c r="Z20" s="299"/>
      <c r="AA20" s="299"/>
      <c r="AB20" s="299"/>
      <c r="AC20" s="299"/>
      <c r="AD20" s="299"/>
      <c r="AE20" s="281"/>
      <c r="AF20" s="281"/>
      <c r="AG20" s="303"/>
      <c r="AH20" s="303"/>
      <c r="AI20" s="303"/>
      <c r="AJ20" s="302"/>
      <c r="AK20" s="302"/>
      <c r="AL20" s="302"/>
      <c r="AM20" s="302"/>
      <c r="AN20" s="302"/>
      <c r="AO20" s="302"/>
    </row>
    <row r="21" spans="1:41" ht="15.95" customHeight="1" x14ac:dyDescent="0.25">
      <c r="A21" s="48">
        <v>10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81"/>
      <c r="M21" s="281"/>
      <c r="N21" s="281"/>
      <c r="O21" s="206"/>
      <c r="P21" s="206"/>
      <c r="Q21" s="206"/>
      <c r="R21" s="206"/>
      <c r="S21" s="206"/>
      <c r="T21" s="206"/>
      <c r="U21" s="206"/>
      <c r="V21" s="206"/>
      <c r="W21" s="299"/>
      <c r="X21" s="299"/>
      <c r="Y21" s="299"/>
      <c r="Z21" s="299"/>
      <c r="AA21" s="299"/>
      <c r="AB21" s="299"/>
      <c r="AC21" s="299"/>
      <c r="AD21" s="299"/>
      <c r="AE21" s="281"/>
      <c r="AF21" s="281"/>
      <c r="AG21" s="303"/>
      <c r="AH21" s="303"/>
      <c r="AI21" s="303"/>
      <c r="AJ21" s="302"/>
      <c r="AK21" s="302"/>
      <c r="AL21" s="302"/>
      <c r="AM21" s="302"/>
      <c r="AN21" s="302"/>
      <c r="AO21" s="302"/>
    </row>
    <row r="22" spans="1:41" ht="15.95" customHeight="1" x14ac:dyDescent="0.25">
      <c r="A22" s="48">
        <v>11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81"/>
      <c r="M22" s="281"/>
      <c r="N22" s="281"/>
      <c r="O22" s="206"/>
      <c r="P22" s="206"/>
      <c r="Q22" s="206"/>
      <c r="R22" s="206"/>
      <c r="S22" s="206"/>
      <c r="T22" s="206"/>
      <c r="U22" s="206"/>
      <c r="V22" s="206"/>
      <c r="W22" s="299"/>
      <c r="X22" s="299"/>
      <c r="Y22" s="299"/>
      <c r="Z22" s="299"/>
      <c r="AA22" s="299"/>
      <c r="AB22" s="299"/>
      <c r="AC22" s="299"/>
      <c r="AD22" s="299"/>
      <c r="AE22" s="281"/>
      <c r="AF22" s="281"/>
      <c r="AG22" s="303"/>
      <c r="AH22" s="303"/>
      <c r="AI22" s="303"/>
      <c r="AJ22" s="302"/>
      <c r="AK22" s="302"/>
      <c r="AL22" s="302"/>
      <c r="AM22" s="302"/>
      <c r="AN22" s="302"/>
      <c r="AO22" s="302"/>
    </row>
    <row r="23" spans="1:41" ht="15.95" customHeight="1" x14ac:dyDescent="0.25">
      <c r="A23" s="48">
        <v>12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81"/>
      <c r="M23" s="281"/>
      <c r="N23" s="281"/>
      <c r="O23" s="206"/>
      <c r="P23" s="206"/>
      <c r="Q23" s="206"/>
      <c r="R23" s="206"/>
      <c r="S23" s="206"/>
      <c r="T23" s="206"/>
      <c r="U23" s="206"/>
      <c r="V23" s="206"/>
      <c r="W23" s="299"/>
      <c r="X23" s="299"/>
      <c r="Y23" s="299"/>
      <c r="Z23" s="299"/>
      <c r="AA23" s="299"/>
      <c r="AB23" s="299"/>
      <c r="AC23" s="299"/>
      <c r="AD23" s="299"/>
      <c r="AE23" s="281"/>
      <c r="AF23" s="281"/>
      <c r="AG23" s="303"/>
      <c r="AH23" s="303"/>
      <c r="AI23" s="303"/>
      <c r="AJ23" s="302"/>
      <c r="AK23" s="302"/>
      <c r="AL23" s="302"/>
      <c r="AM23" s="302"/>
      <c r="AN23" s="302"/>
      <c r="AO23" s="302"/>
    </row>
    <row r="24" spans="1:41" ht="15.95" customHeight="1" x14ac:dyDescent="0.25">
      <c r="A24" s="48">
        <v>13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81"/>
      <c r="M24" s="281"/>
      <c r="N24" s="281"/>
      <c r="O24" s="206"/>
      <c r="P24" s="206"/>
      <c r="Q24" s="206"/>
      <c r="R24" s="206"/>
      <c r="S24" s="206"/>
      <c r="T24" s="206"/>
      <c r="U24" s="206"/>
      <c r="V24" s="206"/>
      <c r="W24" s="299"/>
      <c r="X24" s="299"/>
      <c r="Y24" s="299"/>
      <c r="Z24" s="299"/>
      <c r="AA24" s="299"/>
      <c r="AB24" s="299"/>
      <c r="AC24" s="299"/>
      <c r="AD24" s="299"/>
      <c r="AE24" s="281"/>
      <c r="AF24" s="281"/>
      <c r="AG24" s="303"/>
      <c r="AH24" s="303"/>
      <c r="AI24" s="303"/>
      <c r="AJ24" s="302"/>
      <c r="AK24" s="302"/>
      <c r="AL24" s="302"/>
      <c r="AM24" s="302"/>
      <c r="AN24" s="302"/>
      <c r="AO24" s="302"/>
    </row>
    <row r="25" spans="1:41" ht="15.95" customHeight="1" x14ac:dyDescent="0.25">
      <c r="A25" s="48">
        <v>14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81"/>
      <c r="M25" s="281"/>
      <c r="N25" s="281"/>
      <c r="O25" s="206"/>
      <c r="P25" s="206"/>
      <c r="Q25" s="206"/>
      <c r="R25" s="206"/>
      <c r="S25" s="206"/>
      <c r="T25" s="206"/>
      <c r="U25" s="206"/>
      <c r="V25" s="206"/>
      <c r="W25" s="299"/>
      <c r="X25" s="299"/>
      <c r="Y25" s="299"/>
      <c r="Z25" s="299"/>
      <c r="AA25" s="299"/>
      <c r="AB25" s="299"/>
      <c r="AC25" s="299"/>
      <c r="AD25" s="299"/>
      <c r="AE25" s="281"/>
      <c r="AF25" s="281"/>
      <c r="AG25" s="303"/>
      <c r="AH25" s="303"/>
      <c r="AI25" s="303"/>
      <c r="AJ25" s="302"/>
      <c r="AK25" s="302"/>
      <c r="AL25" s="302"/>
      <c r="AM25" s="302"/>
      <c r="AN25" s="302"/>
      <c r="AO25" s="302"/>
    </row>
    <row r="26" spans="1:41" ht="15.95" customHeight="1" x14ac:dyDescent="0.25">
      <c r="A26" s="48">
        <v>15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81"/>
      <c r="M26" s="281"/>
      <c r="N26" s="281"/>
      <c r="O26" s="206"/>
      <c r="P26" s="206"/>
      <c r="Q26" s="206"/>
      <c r="R26" s="206"/>
      <c r="S26" s="206"/>
      <c r="T26" s="206"/>
      <c r="U26" s="206"/>
      <c r="V26" s="206"/>
      <c r="W26" s="299"/>
      <c r="X26" s="299"/>
      <c r="Y26" s="299"/>
      <c r="Z26" s="299"/>
      <c r="AA26" s="299"/>
      <c r="AB26" s="299"/>
      <c r="AC26" s="299"/>
      <c r="AD26" s="299"/>
      <c r="AE26" s="281"/>
      <c r="AF26" s="281"/>
      <c r="AG26" s="303"/>
      <c r="AH26" s="303"/>
      <c r="AI26" s="303"/>
      <c r="AJ26" s="302"/>
      <c r="AK26" s="302"/>
      <c r="AL26" s="302"/>
      <c r="AM26" s="302"/>
      <c r="AN26" s="302"/>
      <c r="AO26" s="302"/>
    </row>
    <row r="27" spans="1:41" ht="15.95" customHeight="1" x14ac:dyDescent="0.25">
      <c r="A27" s="48">
        <v>16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81"/>
      <c r="M27" s="281"/>
      <c r="N27" s="281"/>
      <c r="O27" s="206"/>
      <c r="P27" s="206"/>
      <c r="Q27" s="206"/>
      <c r="R27" s="206"/>
      <c r="S27" s="206"/>
      <c r="T27" s="206"/>
      <c r="U27" s="206"/>
      <c r="V27" s="206"/>
      <c r="W27" s="299"/>
      <c r="X27" s="299"/>
      <c r="Y27" s="299"/>
      <c r="Z27" s="299"/>
      <c r="AA27" s="299"/>
      <c r="AB27" s="299"/>
      <c r="AC27" s="299"/>
      <c r="AD27" s="299"/>
      <c r="AE27" s="281"/>
      <c r="AF27" s="281"/>
      <c r="AG27" s="303"/>
      <c r="AH27" s="303"/>
      <c r="AI27" s="303"/>
      <c r="AJ27" s="302"/>
      <c r="AK27" s="302"/>
      <c r="AL27" s="302"/>
      <c r="AM27" s="302"/>
      <c r="AN27" s="302"/>
      <c r="AO27" s="302"/>
    </row>
    <row r="28" spans="1:41" ht="15.95" customHeight="1" x14ac:dyDescent="0.25">
      <c r="A28" s="48">
        <v>17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81"/>
      <c r="M28" s="281"/>
      <c r="N28" s="281"/>
      <c r="O28" s="206"/>
      <c r="P28" s="206"/>
      <c r="Q28" s="206"/>
      <c r="R28" s="206"/>
      <c r="S28" s="206"/>
      <c r="T28" s="206"/>
      <c r="U28" s="206"/>
      <c r="V28" s="206"/>
      <c r="W28" s="299"/>
      <c r="X28" s="299"/>
      <c r="Y28" s="299"/>
      <c r="Z28" s="299"/>
      <c r="AA28" s="299"/>
      <c r="AB28" s="299"/>
      <c r="AC28" s="299"/>
      <c r="AD28" s="299"/>
      <c r="AE28" s="281"/>
      <c r="AF28" s="281"/>
      <c r="AG28" s="303"/>
      <c r="AH28" s="303"/>
      <c r="AI28" s="303"/>
      <c r="AJ28" s="302"/>
      <c r="AK28" s="302"/>
      <c r="AL28" s="302"/>
      <c r="AM28" s="302"/>
      <c r="AN28" s="302"/>
      <c r="AO28" s="302"/>
    </row>
    <row r="29" spans="1:41" ht="15.95" customHeight="1" x14ac:dyDescent="0.25">
      <c r="A29" s="48">
        <v>18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81"/>
      <c r="M29" s="281"/>
      <c r="N29" s="281"/>
      <c r="O29" s="206"/>
      <c r="P29" s="206"/>
      <c r="Q29" s="206"/>
      <c r="R29" s="206"/>
      <c r="S29" s="206"/>
      <c r="T29" s="206"/>
      <c r="U29" s="206"/>
      <c r="V29" s="206"/>
      <c r="W29" s="299"/>
      <c r="X29" s="299"/>
      <c r="Y29" s="299"/>
      <c r="Z29" s="299"/>
      <c r="AA29" s="299"/>
      <c r="AB29" s="299"/>
      <c r="AC29" s="299"/>
      <c r="AD29" s="299"/>
      <c r="AE29" s="281"/>
      <c r="AF29" s="281"/>
      <c r="AG29" s="303"/>
      <c r="AH29" s="303"/>
      <c r="AI29" s="303"/>
      <c r="AJ29" s="302"/>
      <c r="AK29" s="302"/>
      <c r="AL29" s="302"/>
      <c r="AM29" s="302"/>
      <c r="AN29" s="302"/>
      <c r="AO29" s="302"/>
    </row>
    <row r="30" spans="1:41" ht="15.95" customHeight="1" x14ac:dyDescent="0.25">
      <c r="A30" s="48">
        <v>19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81"/>
      <c r="M30" s="281"/>
      <c r="N30" s="281"/>
      <c r="O30" s="206"/>
      <c r="P30" s="206"/>
      <c r="Q30" s="206"/>
      <c r="R30" s="206"/>
      <c r="S30" s="206"/>
      <c r="T30" s="206"/>
      <c r="U30" s="206"/>
      <c r="V30" s="206"/>
      <c r="W30" s="299"/>
      <c r="X30" s="299"/>
      <c r="Y30" s="299"/>
      <c r="Z30" s="299"/>
      <c r="AA30" s="299"/>
      <c r="AB30" s="299"/>
      <c r="AC30" s="299"/>
      <c r="AD30" s="299"/>
      <c r="AE30" s="281"/>
      <c r="AF30" s="281"/>
      <c r="AG30" s="303"/>
      <c r="AH30" s="303"/>
      <c r="AI30" s="303"/>
      <c r="AJ30" s="302"/>
      <c r="AK30" s="302"/>
      <c r="AL30" s="302"/>
      <c r="AM30" s="302"/>
      <c r="AN30" s="302"/>
      <c r="AO30" s="302"/>
    </row>
    <row r="31" spans="1:41" ht="15.95" customHeight="1" x14ac:dyDescent="0.25">
      <c r="A31" s="48">
        <v>20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81"/>
      <c r="M31" s="281"/>
      <c r="N31" s="281"/>
      <c r="O31" s="206"/>
      <c r="P31" s="206"/>
      <c r="Q31" s="206"/>
      <c r="R31" s="206"/>
      <c r="S31" s="206"/>
      <c r="T31" s="206"/>
      <c r="U31" s="206"/>
      <c r="V31" s="206"/>
      <c r="W31" s="299"/>
      <c r="X31" s="299"/>
      <c r="Y31" s="299"/>
      <c r="Z31" s="299"/>
      <c r="AA31" s="299"/>
      <c r="AB31" s="299"/>
      <c r="AC31" s="299"/>
      <c r="AD31" s="299"/>
      <c r="AE31" s="281"/>
      <c r="AF31" s="281"/>
      <c r="AG31" s="303"/>
      <c r="AH31" s="303"/>
      <c r="AI31" s="303"/>
      <c r="AJ31" s="302"/>
      <c r="AK31" s="302"/>
      <c r="AL31" s="302"/>
      <c r="AM31" s="302"/>
      <c r="AN31" s="302"/>
      <c r="AO31" s="302"/>
    </row>
    <row r="32" spans="1:41" ht="15.75" customHeight="1" x14ac:dyDescent="0.25">
      <c r="A32" s="36"/>
      <c r="L32" s="275" t="s">
        <v>18</v>
      </c>
      <c r="M32" s="275"/>
      <c r="N32" s="275"/>
      <c r="O32" s="264"/>
      <c r="P32" s="264"/>
      <c r="Q32" s="34" t="s">
        <v>19</v>
      </c>
      <c r="R32" s="264"/>
      <c r="S32" s="264"/>
      <c r="T32" s="264"/>
      <c r="U32" s="264"/>
      <c r="V32" s="264"/>
      <c r="W32" s="307" t="s">
        <v>211</v>
      </c>
      <c r="X32" s="307"/>
      <c r="Y32" s="308"/>
      <c r="Z32" s="308"/>
    </row>
    <row r="33" spans="1:41" ht="18.95" customHeight="1" x14ac:dyDescent="0.25">
      <c r="A33" s="36"/>
      <c r="L33" s="86"/>
      <c r="M33" s="86"/>
      <c r="N33" s="86"/>
      <c r="O33" s="86"/>
      <c r="P33" s="86"/>
      <c r="Q33" s="34"/>
      <c r="R33" s="86"/>
      <c r="S33" s="86"/>
      <c r="T33" s="86"/>
      <c r="U33" s="86"/>
      <c r="V33" s="86"/>
      <c r="W33" s="87"/>
      <c r="X33" s="86"/>
    </row>
    <row r="34" spans="1:41" ht="18.95" customHeight="1" x14ac:dyDescent="0.25">
      <c r="A34" s="4"/>
    </row>
    <row r="35" spans="1:41" ht="11.1" customHeight="1" x14ac:dyDescent="0.25">
      <c r="A35" s="5"/>
      <c r="B35" s="205" t="s">
        <v>10</v>
      </c>
      <c r="C35" s="205"/>
      <c r="D35" s="205"/>
      <c r="E35" s="205"/>
      <c r="F35" s="205"/>
      <c r="G35" s="205"/>
      <c r="H35" s="13"/>
      <c r="J35" s="205" t="s">
        <v>10</v>
      </c>
      <c r="K35" s="205"/>
      <c r="L35" s="205"/>
      <c r="M35" s="205"/>
      <c r="N35" s="205"/>
      <c r="O35" s="205"/>
      <c r="P35" s="13"/>
      <c r="Q35" s="9"/>
      <c r="R35" s="205" t="s">
        <v>10</v>
      </c>
      <c r="S35" s="205"/>
      <c r="T35" s="205"/>
      <c r="U35" s="205"/>
      <c r="V35" s="205"/>
      <c r="W35" s="205"/>
      <c r="X35" s="13"/>
      <c r="Y35" s="9"/>
      <c r="Z35" s="205" t="s">
        <v>10</v>
      </c>
      <c r="AA35" s="205"/>
      <c r="AB35" s="205"/>
      <c r="AC35" s="205"/>
      <c r="AD35" s="205"/>
      <c r="AE35" s="205"/>
      <c r="AF35" s="13"/>
      <c r="AG35" s="9"/>
      <c r="AH35" s="205" t="s">
        <v>10</v>
      </c>
      <c r="AI35" s="205"/>
      <c r="AJ35" s="205"/>
      <c r="AK35" s="205"/>
      <c r="AL35" s="205"/>
      <c r="AM35" s="205"/>
      <c r="AN35" s="13"/>
    </row>
    <row r="36" spans="1:41" ht="11.1" customHeight="1" x14ac:dyDescent="0.25">
      <c r="A36" s="2"/>
      <c r="B36" s="163" t="str">
        <f>IF('RESUMEN ACTA 1'!B34="","",'RESUMEN ACTA 1'!B34)</f>
        <v>TRIBUNAL DOCENTE 1</v>
      </c>
      <c r="C36" s="163"/>
      <c r="D36" s="163"/>
      <c r="E36" s="163"/>
      <c r="F36" s="163"/>
      <c r="G36" s="163"/>
      <c r="H36" s="16"/>
      <c r="J36" s="163" t="str">
        <f>IF('RESUMEN ACTA 1'!J34="","",'RESUMEN ACTA 1'!J34)</f>
        <v>TRIBUNAL DOCENTE 2</v>
      </c>
      <c r="K36" s="163"/>
      <c r="L36" s="163"/>
      <c r="M36" s="163"/>
      <c r="N36" s="163"/>
      <c r="O36" s="163"/>
      <c r="P36" s="16"/>
      <c r="Q36" s="9"/>
      <c r="R36" s="163" t="str">
        <f>IF('RESUMEN ACTA 1'!R34="","",'RESUMEN ACTA 1'!R34)</f>
        <v>TRIBUNAL DOCENTE 3</v>
      </c>
      <c r="S36" s="163"/>
      <c r="T36" s="163"/>
      <c r="U36" s="163"/>
      <c r="V36" s="163"/>
      <c r="W36" s="163"/>
      <c r="X36" s="16"/>
      <c r="Y36" s="9"/>
      <c r="Z36" s="163" t="str">
        <f>IF('RESUMEN ACTA 1'!Z34="","",'RESUMEN ACTA 1'!Z34)</f>
        <v>TRIBUNAL DOCENTE 4</v>
      </c>
      <c r="AA36" s="163"/>
      <c r="AB36" s="163"/>
      <c r="AC36" s="163"/>
      <c r="AD36" s="163"/>
      <c r="AE36" s="163"/>
      <c r="AF36" s="20"/>
      <c r="AG36" s="9"/>
      <c r="AH36" s="163" t="str">
        <f>IF('RESUMEN ACTA 1'!AH34="","",'RESUMEN ACTA 1'!AH34)</f>
        <v>TRIBUNAL DOCENTE 5</v>
      </c>
      <c r="AI36" s="163"/>
      <c r="AJ36" s="163"/>
      <c r="AK36" s="163"/>
      <c r="AL36" s="163"/>
      <c r="AM36" s="163"/>
      <c r="AN36" s="20"/>
    </row>
    <row r="37" spans="1:41" ht="9.9499999999999993" customHeight="1" x14ac:dyDescent="0.25">
      <c r="A37" s="11"/>
      <c r="B37" s="204" t="s">
        <v>6</v>
      </c>
      <c r="C37" s="204"/>
      <c r="D37" s="204"/>
      <c r="E37" s="204"/>
      <c r="F37" s="204"/>
      <c r="G37" s="204"/>
      <c r="H37" s="14"/>
      <c r="I37" s="12"/>
      <c r="J37" s="204" t="s">
        <v>6</v>
      </c>
      <c r="K37" s="204"/>
      <c r="L37" s="204"/>
      <c r="M37" s="204"/>
      <c r="N37" s="204"/>
      <c r="O37" s="204"/>
      <c r="P37" s="14"/>
      <c r="Q37" s="18"/>
      <c r="R37" s="204" t="s">
        <v>6</v>
      </c>
      <c r="S37" s="204"/>
      <c r="T37" s="204"/>
      <c r="U37" s="204"/>
      <c r="V37" s="204"/>
      <c r="W37" s="204"/>
      <c r="X37" s="14"/>
      <c r="Y37" s="18"/>
      <c r="Z37" s="204" t="s">
        <v>6</v>
      </c>
      <c r="AA37" s="204"/>
      <c r="AB37" s="204"/>
      <c r="AC37" s="204"/>
      <c r="AD37" s="204"/>
      <c r="AE37" s="204"/>
      <c r="AF37" s="14"/>
      <c r="AG37" s="18"/>
      <c r="AH37" s="204" t="s">
        <v>6</v>
      </c>
      <c r="AI37" s="204"/>
      <c r="AJ37" s="204"/>
      <c r="AK37" s="204"/>
      <c r="AL37" s="204"/>
      <c r="AM37" s="204"/>
      <c r="AN37" s="14"/>
      <c r="AO37" s="12"/>
    </row>
    <row r="38" spans="1:41" ht="9.9499999999999993" customHeight="1" x14ac:dyDescent="0.25">
      <c r="A38" s="2"/>
      <c r="B38" s="10" t="s">
        <v>11</v>
      </c>
      <c r="C38" s="305" t="str">
        <f>IF('RESUMEN ACTA 1'!C36="","",'RESUMEN ACTA 1'!C36)</f>
        <v>Nº C.I. TRIB.  DOCENTE 1</v>
      </c>
      <c r="D38" s="305"/>
      <c r="E38" s="305"/>
      <c r="F38" s="305"/>
      <c r="G38" s="305"/>
      <c r="H38" s="16"/>
      <c r="J38" s="10" t="s">
        <v>11</v>
      </c>
      <c r="K38" s="305" t="str">
        <f>IF('RESUMEN ACTA 1'!K36="","",'RESUMEN ACTA 1'!K36)</f>
        <v>Nº C.I. TRIB.  DOCENTE 2</v>
      </c>
      <c r="L38" s="305"/>
      <c r="M38" s="305"/>
      <c r="N38" s="305"/>
      <c r="O38" s="305"/>
      <c r="P38" s="16"/>
      <c r="Q38" s="9"/>
      <c r="R38" s="10" t="s">
        <v>11</v>
      </c>
      <c r="S38" s="305" t="str">
        <f>IF('RESUMEN ACTA 1'!S36="","",'RESUMEN ACTA 1'!S36)</f>
        <v>Nº C.I. TRIB.  DOCENTE 3</v>
      </c>
      <c r="T38" s="305"/>
      <c r="U38" s="305"/>
      <c r="V38" s="305"/>
      <c r="W38" s="305"/>
      <c r="X38" s="16"/>
      <c r="Y38" s="9"/>
      <c r="Z38" s="10" t="s">
        <v>11</v>
      </c>
      <c r="AA38" s="305" t="str">
        <f>IF('RESUMEN ACTA 1'!AA36="","",'RESUMEN ACTA 1'!AA36)</f>
        <v>Nº C.I. TRIB.  DOCENTE 4</v>
      </c>
      <c r="AB38" s="305"/>
      <c r="AC38" s="305"/>
      <c r="AD38" s="305"/>
      <c r="AE38" s="305"/>
      <c r="AF38" s="16"/>
      <c r="AG38" s="9"/>
      <c r="AH38" s="10" t="s">
        <v>11</v>
      </c>
      <c r="AI38" s="305" t="str">
        <f>IF('RESUMEN ACTA 1'!AI36="","",'RESUMEN ACTA 1'!AI36)</f>
        <v>Nº C.I. TRIB.  DOCENTE 5</v>
      </c>
      <c r="AJ38" s="305"/>
      <c r="AK38" s="305"/>
      <c r="AL38" s="305"/>
      <c r="AM38" s="305"/>
      <c r="AN38" s="16"/>
    </row>
    <row r="39" spans="1:41" ht="18.95" customHeight="1" x14ac:dyDescent="0.25">
      <c r="A39" s="2"/>
      <c r="P39" s="9"/>
      <c r="Q39" s="9"/>
      <c r="X39" s="9"/>
      <c r="Y39" s="9"/>
      <c r="AF39" s="9"/>
      <c r="AG39" s="9"/>
      <c r="AN39" s="9"/>
    </row>
    <row r="40" spans="1:41" ht="18.95" customHeight="1" x14ac:dyDescent="0.25">
      <c r="A40" s="2"/>
      <c r="P40" s="9"/>
      <c r="Q40" s="9"/>
      <c r="X40" s="9"/>
      <c r="Y40" s="9"/>
      <c r="AF40" s="9"/>
      <c r="AG40" s="9"/>
      <c r="AN40" s="9"/>
    </row>
    <row r="41" spans="1:41" ht="11.1" customHeight="1" x14ac:dyDescent="0.25">
      <c r="A41" s="2"/>
      <c r="B41" s="205" t="s">
        <v>12</v>
      </c>
      <c r="C41" s="205"/>
      <c r="D41" s="205"/>
      <c r="E41" s="205"/>
      <c r="F41" s="205"/>
      <c r="G41" s="205"/>
      <c r="H41" s="13"/>
      <c r="J41" s="205" t="s">
        <v>12</v>
      </c>
      <c r="K41" s="205"/>
      <c r="L41" s="205"/>
      <c r="M41" s="205"/>
      <c r="N41" s="205"/>
      <c r="O41" s="205"/>
      <c r="P41" s="13"/>
      <c r="Q41" s="9"/>
      <c r="R41" s="205" t="s">
        <v>12</v>
      </c>
      <c r="S41" s="205"/>
      <c r="T41" s="205"/>
      <c r="U41" s="205"/>
      <c r="V41" s="205"/>
      <c r="W41" s="205"/>
      <c r="X41" s="13"/>
      <c r="Y41" s="9"/>
      <c r="Z41" s="205" t="s">
        <v>12</v>
      </c>
      <c r="AA41" s="205"/>
      <c r="AB41" s="205"/>
      <c r="AC41" s="205"/>
      <c r="AD41" s="205"/>
      <c r="AE41" s="205"/>
      <c r="AF41" s="13"/>
      <c r="AG41" s="9"/>
      <c r="AH41" s="205" t="s">
        <v>12</v>
      </c>
      <c r="AI41" s="205"/>
      <c r="AJ41" s="205"/>
      <c r="AK41" s="205"/>
      <c r="AL41" s="205"/>
      <c r="AM41" s="205"/>
      <c r="AN41" s="13"/>
    </row>
    <row r="42" spans="1:41" ht="11.1" customHeight="1" x14ac:dyDescent="0.25">
      <c r="A42" s="2"/>
      <c r="B42" s="15" t="s">
        <v>13</v>
      </c>
      <c r="C42" s="163" t="str">
        <f>IF('RESUMEN ACTA 1'!C41="","",'RESUMEN ACTA 1'!C41)</f>
        <v>TRIBUNAL ESTUDIANTIL 1</v>
      </c>
      <c r="D42" s="163"/>
      <c r="E42" s="163"/>
      <c r="F42" s="163"/>
      <c r="G42" s="163"/>
      <c r="H42" s="16"/>
      <c r="J42" s="15" t="s">
        <v>13</v>
      </c>
      <c r="K42" s="163" t="str">
        <f>IF('RESUMEN ACTA 1'!K41="","",'RESUMEN ACTA 1'!K41)</f>
        <v>TRIBUNAL ESTUDIANTIL 2</v>
      </c>
      <c r="L42" s="163"/>
      <c r="M42" s="163"/>
      <c r="N42" s="163"/>
      <c r="O42" s="163"/>
      <c r="P42" s="16"/>
      <c r="Q42" s="9"/>
      <c r="R42" s="15" t="s">
        <v>13</v>
      </c>
      <c r="S42" s="163" t="str">
        <f>IF('RESUMEN ACTA 1'!S41="","",'RESUMEN ACTA 1'!S41)</f>
        <v>TRIBUNAL ESTUDIANTIL 3</v>
      </c>
      <c r="T42" s="163"/>
      <c r="U42" s="163"/>
      <c r="V42" s="163"/>
      <c r="W42" s="163"/>
      <c r="X42" s="20"/>
      <c r="Y42" s="17"/>
      <c r="Z42" s="15" t="s">
        <v>13</v>
      </c>
      <c r="AA42" s="163" t="str">
        <f>IF('RESUMEN ACTA 1'!AA41="","",'RESUMEN ACTA 1'!AA41)</f>
        <v>TRIBUNAL ESTUDIANTIL 4</v>
      </c>
      <c r="AB42" s="163"/>
      <c r="AC42" s="163"/>
      <c r="AD42" s="163"/>
      <c r="AE42" s="163"/>
      <c r="AF42" s="20"/>
      <c r="AG42" s="9"/>
      <c r="AH42" s="15" t="s">
        <v>13</v>
      </c>
      <c r="AI42" s="163" t="str">
        <f>IF('RESUMEN ACTA 1'!AI41="","",'RESUMEN ACTA 1'!AI41)</f>
        <v>TRIBUNAL ESTUDIANTIL 5</v>
      </c>
      <c r="AJ42" s="163"/>
      <c r="AK42" s="163"/>
      <c r="AL42" s="163"/>
      <c r="AM42" s="163"/>
      <c r="AN42" s="20"/>
    </row>
    <row r="43" spans="1:41" ht="9.9499999999999993" customHeight="1" x14ac:dyDescent="0.25">
      <c r="A43" s="11"/>
      <c r="B43" s="204" t="s">
        <v>6</v>
      </c>
      <c r="C43" s="204"/>
      <c r="D43" s="204"/>
      <c r="E43" s="204"/>
      <c r="F43" s="204"/>
      <c r="G43" s="204"/>
      <c r="H43" s="14"/>
      <c r="I43" s="12"/>
      <c r="J43" s="204" t="s">
        <v>6</v>
      </c>
      <c r="K43" s="204"/>
      <c r="L43" s="204"/>
      <c r="M43" s="204"/>
      <c r="N43" s="204"/>
      <c r="O43" s="204"/>
      <c r="P43" s="14"/>
      <c r="Q43" s="18"/>
      <c r="R43" s="204" t="s">
        <v>6</v>
      </c>
      <c r="S43" s="204"/>
      <c r="T43" s="204"/>
      <c r="U43" s="204"/>
      <c r="V43" s="204"/>
      <c r="W43" s="204"/>
      <c r="X43" s="14"/>
      <c r="Y43" s="18"/>
      <c r="Z43" s="204" t="s">
        <v>6</v>
      </c>
      <c r="AA43" s="204"/>
      <c r="AB43" s="204"/>
      <c r="AC43" s="204"/>
      <c r="AD43" s="204"/>
      <c r="AE43" s="204"/>
      <c r="AF43" s="14"/>
      <c r="AG43" s="18"/>
      <c r="AH43" s="204" t="s">
        <v>6</v>
      </c>
      <c r="AI43" s="204"/>
      <c r="AJ43" s="204"/>
      <c r="AK43" s="204"/>
      <c r="AL43" s="204"/>
      <c r="AM43" s="204"/>
      <c r="AN43" s="14"/>
      <c r="AO43" s="12"/>
    </row>
    <row r="44" spans="1:41" ht="9.9499999999999993" customHeight="1" x14ac:dyDescent="0.25">
      <c r="A44" s="6"/>
      <c r="B44" s="27" t="s">
        <v>54</v>
      </c>
      <c r="C44" s="305" t="str">
        <f>IF('RESUMEN ACTA 1'!C43="","",'RESUMEN ACTA 1'!C43)</f>
        <v>Nº REG. UNIV. TRIB. EST. 1</v>
      </c>
      <c r="D44" s="305"/>
      <c r="E44" s="305"/>
      <c r="F44" s="305"/>
      <c r="G44" s="305"/>
      <c r="H44" s="16"/>
      <c r="J44" s="27" t="s">
        <v>54</v>
      </c>
      <c r="K44" s="305" t="str">
        <f>IF('RESUMEN ACTA 1'!K43="","",'RESUMEN ACTA 1'!K43)</f>
        <v>Nº REG. UNIV. TRIB. EST. 2</v>
      </c>
      <c r="L44" s="305"/>
      <c r="M44" s="305"/>
      <c r="N44" s="305"/>
      <c r="O44" s="305"/>
      <c r="P44" s="16"/>
      <c r="Q44" s="9"/>
      <c r="R44" s="27" t="s">
        <v>54</v>
      </c>
      <c r="S44" s="305" t="str">
        <f>IF('RESUMEN ACTA 1'!S43="","",'RESUMEN ACTA 1'!S43)</f>
        <v>Nº REG. UNIV. TRIB. EST. 3</v>
      </c>
      <c r="T44" s="305"/>
      <c r="U44" s="305"/>
      <c r="V44" s="305"/>
      <c r="W44" s="305"/>
      <c r="X44" s="16"/>
      <c r="Y44" s="9"/>
      <c r="Z44" s="27" t="s">
        <v>54</v>
      </c>
      <c r="AA44" s="305" t="str">
        <f>IF('RESUMEN ACTA 1'!AA43="","",'RESUMEN ACTA 1'!AA43)</f>
        <v>Nº REG. UNIV. TRIB. EST. 4</v>
      </c>
      <c r="AB44" s="305"/>
      <c r="AC44" s="305"/>
      <c r="AD44" s="305"/>
      <c r="AE44" s="305"/>
      <c r="AF44" s="16"/>
      <c r="AG44" s="9"/>
      <c r="AH44" s="27" t="s">
        <v>54</v>
      </c>
      <c r="AI44" s="305" t="str">
        <f>IF('RESUMEN ACTA 1'!AI43="","",'RESUMEN ACTA 1'!AI43)</f>
        <v>Nº REG. UNIV. TRIB. EST. 5</v>
      </c>
      <c r="AJ44" s="305"/>
      <c r="AK44" s="305"/>
      <c r="AL44" s="305"/>
      <c r="AM44" s="305"/>
      <c r="AN44" s="16"/>
    </row>
  </sheetData>
  <mergeCells count="227">
    <mergeCell ref="B35:G35"/>
    <mergeCell ref="J35:O35"/>
    <mergeCell ref="R35:W35"/>
    <mergeCell ref="Z35:AE35"/>
    <mergeCell ref="AH35:AM35"/>
    <mergeCell ref="AJ29:AK29"/>
    <mergeCell ref="AJ28:AK28"/>
    <mergeCell ref="L29:N29"/>
    <mergeCell ref="AG28:AI28"/>
    <mergeCell ref="AE28:AF28"/>
    <mergeCell ref="B28:K28"/>
    <mergeCell ref="O28:V28"/>
    <mergeCell ref="B29:K29"/>
    <mergeCell ref="O29:V29"/>
    <mergeCell ref="W29:AD29"/>
    <mergeCell ref="AL29:AO29"/>
    <mergeCell ref="AL30:AO30"/>
    <mergeCell ref="AL31:AO31"/>
    <mergeCell ref="AG29:AI29"/>
    <mergeCell ref="AG30:AI30"/>
    <mergeCell ref="AG31:AI31"/>
    <mergeCell ref="AE29:AF29"/>
    <mergeCell ref="AE30:AF30"/>
    <mergeCell ref="B36:G36"/>
    <mergeCell ref="AJ26:AK26"/>
    <mergeCell ref="L26:N26"/>
    <mergeCell ref="L27:N27"/>
    <mergeCell ref="AG26:AI26"/>
    <mergeCell ref="AG27:AI27"/>
    <mergeCell ref="AE26:AF26"/>
    <mergeCell ref="AE27:AF27"/>
    <mergeCell ref="B26:K26"/>
    <mergeCell ref="O26:V26"/>
    <mergeCell ref="B27:K27"/>
    <mergeCell ref="O27:V27"/>
    <mergeCell ref="J36:O36"/>
    <mergeCell ref="R36:W36"/>
    <mergeCell ref="Z36:AE36"/>
    <mergeCell ref="AH36:AM36"/>
    <mergeCell ref="W32:X32"/>
    <mergeCell ref="Y32:Z32"/>
    <mergeCell ref="B30:K30"/>
    <mergeCell ref="O30:V30"/>
    <mergeCell ref="W30:AD30"/>
    <mergeCell ref="L30:N30"/>
    <mergeCell ref="L28:N28"/>
    <mergeCell ref="AJ30:AK30"/>
    <mergeCell ref="L25:N25"/>
    <mergeCell ref="L24:N24"/>
    <mergeCell ref="AG24:AI24"/>
    <mergeCell ref="AG25:AI25"/>
    <mergeCell ref="AE24:AF24"/>
    <mergeCell ref="AE25:AF25"/>
    <mergeCell ref="B24:K24"/>
    <mergeCell ref="O24:V24"/>
    <mergeCell ref="B25:K25"/>
    <mergeCell ref="O25:V25"/>
    <mergeCell ref="W24:AD24"/>
    <mergeCell ref="W25:AD25"/>
    <mergeCell ref="L23:N23"/>
    <mergeCell ref="L22:N22"/>
    <mergeCell ref="AG22:AI22"/>
    <mergeCell ref="AG23:AI23"/>
    <mergeCell ref="AE22:AF22"/>
    <mergeCell ref="AE23:AF23"/>
    <mergeCell ref="B22:K22"/>
    <mergeCell ref="O22:V22"/>
    <mergeCell ref="B23:K23"/>
    <mergeCell ref="O23:V23"/>
    <mergeCell ref="W22:AD22"/>
    <mergeCell ref="W23:AD23"/>
    <mergeCell ref="O19:V19"/>
    <mergeCell ref="AJ21:AK21"/>
    <mergeCell ref="AJ20:AK20"/>
    <mergeCell ref="L21:N21"/>
    <mergeCell ref="L20:N20"/>
    <mergeCell ref="AG20:AI20"/>
    <mergeCell ref="AG21:AI21"/>
    <mergeCell ref="B20:K20"/>
    <mergeCell ref="O20:V20"/>
    <mergeCell ref="B21:K21"/>
    <mergeCell ref="O21:V21"/>
    <mergeCell ref="W20:AD20"/>
    <mergeCell ref="W21:AD21"/>
    <mergeCell ref="AJ13:AK13"/>
    <mergeCell ref="AE12:AF12"/>
    <mergeCell ref="AJ12:AK12"/>
    <mergeCell ref="L13:N13"/>
    <mergeCell ref="L12:N12"/>
    <mergeCell ref="AE13:AF13"/>
    <mergeCell ref="B13:K13"/>
    <mergeCell ref="O13:V13"/>
    <mergeCell ref="AJ15:AK15"/>
    <mergeCell ref="AJ14:AK14"/>
    <mergeCell ref="L15:N15"/>
    <mergeCell ref="L14:N14"/>
    <mergeCell ref="B14:K14"/>
    <mergeCell ref="O14:V14"/>
    <mergeCell ref="B15:K15"/>
    <mergeCell ref="O15:V15"/>
    <mergeCell ref="W16:AD16"/>
    <mergeCell ref="W17:AD17"/>
    <mergeCell ref="W18:AD18"/>
    <mergeCell ref="W19:AD19"/>
    <mergeCell ref="D5:F5"/>
    <mergeCell ref="A10:A11"/>
    <mergeCell ref="L32:N32"/>
    <mergeCell ref="R32:V32"/>
    <mergeCell ref="O32:P32"/>
    <mergeCell ref="L31:N31"/>
    <mergeCell ref="B31:K31"/>
    <mergeCell ref="O31:V31"/>
    <mergeCell ref="W31:AD31"/>
    <mergeCell ref="L17:N17"/>
    <mergeCell ref="L16:N16"/>
    <mergeCell ref="B16:K16"/>
    <mergeCell ref="O16:V16"/>
    <mergeCell ref="B17:K17"/>
    <mergeCell ref="O17:V17"/>
    <mergeCell ref="L19:N19"/>
    <mergeCell ref="L18:N18"/>
    <mergeCell ref="B18:K18"/>
    <mergeCell ref="O18:V18"/>
    <mergeCell ref="B19:K19"/>
    <mergeCell ref="W26:AD26"/>
    <mergeCell ref="W27:AD27"/>
    <mergeCell ref="W28:AD28"/>
    <mergeCell ref="AJ31:AK31"/>
    <mergeCell ref="AE31:AF31"/>
    <mergeCell ref="AJ23:AK23"/>
    <mergeCell ref="AJ22:AK22"/>
    <mergeCell ref="AJ25:AK25"/>
    <mergeCell ref="AJ24:AK24"/>
    <mergeCell ref="AJ27:AK27"/>
    <mergeCell ref="Z37:AE37"/>
    <mergeCell ref="AH37:AM37"/>
    <mergeCell ref="C38:G38"/>
    <mergeCell ref="K38:O38"/>
    <mergeCell ref="S38:W38"/>
    <mergeCell ref="AA38:AE38"/>
    <mergeCell ref="AI38:AM38"/>
    <mergeCell ref="B41:G41"/>
    <mergeCell ref="J41:O41"/>
    <mergeCell ref="R41:W41"/>
    <mergeCell ref="Z41:AE41"/>
    <mergeCell ref="AH41:AM41"/>
    <mergeCell ref="B37:G37"/>
    <mergeCell ref="J37:O37"/>
    <mergeCell ref="R37:W37"/>
    <mergeCell ref="S42:W42"/>
    <mergeCell ref="AA42:AE42"/>
    <mergeCell ref="AI42:AM42"/>
    <mergeCell ref="B43:G43"/>
    <mergeCell ref="J43:O43"/>
    <mergeCell ref="R43:W43"/>
    <mergeCell ref="Z43:AE43"/>
    <mergeCell ref="AH43:AM43"/>
    <mergeCell ref="C44:G44"/>
    <mergeCell ref="K44:O44"/>
    <mergeCell ref="S44:W44"/>
    <mergeCell ref="AA44:AE44"/>
    <mergeCell ref="AI44:AM44"/>
    <mergeCell ref="C42:G42"/>
    <mergeCell ref="K42:O42"/>
    <mergeCell ref="AL23:AO23"/>
    <mergeCell ref="AL24:AO24"/>
    <mergeCell ref="AL25:AO25"/>
    <mergeCell ref="AL26:AO26"/>
    <mergeCell ref="AL27:AO27"/>
    <mergeCell ref="AL28:AO28"/>
    <mergeCell ref="A8:AO9"/>
    <mergeCell ref="AL10:AO11"/>
    <mergeCell ref="AL12:AO12"/>
    <mergeCell ref="AL13:AO13"/>
    <mergeCell ref="AL14:AO14"/>
    <mergeCell ref="AL15:AO15"/>
    <mergeCell ref="AL16:AO16"/>
    <mergeCell ref="AL17:AO17"/>
    <mergeCell ref="AL18:AO18"/>
    <mergeCell ref="AL19:AO19"/>
    <mergeCell ref="AJ10:AK11"/>
    <mergeCell ref="AG10:AI11"/>
    <mergeCell ref="AG12:AI12"/>
    <mergeCell ref="AG13:AI13"/>
    <mergeCell ref="AG14:AI14"/>
    <mergeCell ref="AG15:AI15"/>
    <mergeCell ref="W10:AD11"/>
    <mergeCell ref="W12:AD12"/>
    <mergeCell ref="AE16:AF16"/>
    <mergeCell ref="AE17:AF17"/>
    <mergeCell ref="AE18:AF18"/>
    <mergeCell ref="AE19:AF19"/>
    <mergeCell ref="AE20:AF20"/>
    <mergeCell ref="AE21:AF21"/>
    <mergeCell ref="AL20:AO20"/>
    <mergeCell ref="AL21:AO21"/>
    <mergeCell ref="AL22:AO22"/>
    <mergeCell ref="AJ17:AK17"/>
    <mergeCell ref="AJ16:AK16"/>
    <mergeCell ref="AG16:AI16"/>
    <mergeCell ref="AG17:AI17"/>
    <mergeCell ref="AJ19:AK19"/>
    <mergeCell ref="AJ18:AK18"/>
    <mergeCell ref="AG18:AI18"/>
    <mergeCell ref="AG19:AI19"/>
    <mergeCell ref="A7:AO7"/>
    <mergeCell ref="D1:Y1"/>
    <mergeCell ref="D2:Y2"/>
    <mergeCell ref="D4:F4"/>
    <mergeCell ref="G4:T4"/>
    <mergeCell ref="U4:X4"/>
    <mergeCell ref="Y4:AO4"/>
    <mergeCell ref="G5:J5"/>
    <mergeCell ref="AL2:AO2"/>
    <mergeCell ref="AG1:AO1"/>
    <mergeCell ref="B11:K11"/>
    <mergeCell ref="L11:N11"/>
    <mergeCell ref="B10:N10"/>
    <mergeCell ref="O10:V11"/>
    <mergeCell ref="B12:K12"/>
    <mergeCell ref="O12:V12"/>
    <mergeCell ref="AE10:AF11"/>
    <mergeCell ref="AE14:AF14"/>
    <mergeCell ref="AE15:AF15"/>
    <mergeCell ref="W13:AD13"/>
    <mergeCell ref="W14:AD14"/>
    <mergeCell ref="W15:AD15"/>
  </mergeCells>
  <printOptions horizontalCentered="1"/>
  <pageMargins left="0.27559055118110237" right="0.27559055118110237" top="0.47244094488188981" bottom="0.27559055118110237" header="0.19685039370078741" footer="0.19685039370078741"/>
  <pageSetup paperSize="120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C24" sqref="AC24"/>
    </sheetView>
  </sheetViews>
  <sheetFormatPr baseColWidth="10" defaultRowHeight="15" x14ac:dyDescent="0.25"/>
  <cols>
    <col min="1" max="1" width="3.7109375" customWidth="1"/>
    <col min="2" max="18" width="3.85546875" customWidth="1"/>
    <col min="19" max="19" width="4.140625" customWidth="1"/>
    <col min="20" max="20" width="3.85546875" customWidth="1"/>
    <col min="21" max="21" width="6.85546875" customWidth="1"/>
    <col min="22" max="22" width="5.5703125" customWidth="1"/>
    <col min="23" max="23" width="1.7109375" customWidth="1"/>
    <col min="24" max="24" width="4.85546875" customWidth="1"/>
    <col min="25" max="25" width="5" customWidth="1"/>
    <col min="26" max="26" width="3.85546875" customWidth="1"/>
  </cols>
  <sheetData>
    <row r="1" spans="1:25" ht="15" customHeight="1" x14ac:dyDescent="0.5">
      <c r="B1" s="7"/>
      <c r="D1" s="117" t="s">
        <v>89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63"/>
      <c r="Q1" s="63"/>
      <c r="R1" s="116" t="s">
        <v>165</v>
      </c>
      <c r="S1" s="280"/>
      <c r="T1" s="280"/>
      <c r="U1" s="280"/>
      <c r="V1" s="280"/>
      <c r="W1" s="280"/>
      <c r="X1" s="280"/>
      <c r="Y1" s="280"/>
    </row>
    <row r="2" spans="1:25" ht="15" customHeight="1" x14ac:dyDescent="0.5">
      <c r="B2" s="7"/>
      <c r="D2" s="118" t="s">
        <v>90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63"/>
      <c r="Q2" s="63"/>
      <c r="R2" s="63"/>
      <c r="S2" s="63"/>
      <c r="T2" s="63"/>
      <c r="U2" s="63"/>
      <c r="V2" s="309" t="s">
        <v>57</v>
      </c>
      <c r="W2" s="309"/>
      <c r="X2" s="309"/>
      <c r="Y2" s="309"/>
    </row>
    <row r="3" spans="1:25" ht="5.0999999999999996" customHeight="1" x14ac:dyDescent="0.5">
      <c r="B3" s="7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5" customHeight="1" x14ac:dyDescent="0.25">
      <c r="A4" s="67"/>
      <c r="B4" s="68"/>
      <c r="C4" s="67"/>
      <c r="D4" s="120" t="s">
        <v>95</v>
      </c>
      <c r="E4" s="120"/>
      <c r="F4" s="120"/>
      <c r="G4" s="120"/>
      <c r="H4" s="128" t="str">
        <f>IF('RESUMEN ACTA 1'!G4="","",'RESUMEN ACTA 1'!G4)</f>
        <v/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1:25" ht="15" customHeight="1" x14ac:dyDescent="0.25">
      <c r="A5" s="67"/>
      <c r="B5" s="68"/>
      <c r="C5" s="67"/>
      <c r="D5" s="120" t="s">
        <v>96</v>
      </c>
      <c r="E5" s="120"/>
      <c r="F5" s="120"/>
      <c r="G5" s="120"/>
      <c r="H5" s="127" t="str">
        <f>IF('RESUMEN ACTA 1'!Y4="","",'RESUMEN ACTA 1'!Y4)</f>
        <v/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5" customHeight="1" x14ac:dyDescent="0.25">
      <c r="A6" s="167" t="s">
        <v>164</v>
      </c>
      <c r="B6" s="167"/>
      <c r="C6" s="167"/>
      <c r="D6" s="167"/>
      <c r="E6" s="167"/>
      <c r="F6" s="167"/>
      <c r="G6" s="167"/>
      <c r="H6" s="167"/>
      <c r="I6" s="167"/>
      <c r="J6" s="16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5" customHeight="1" x14ac:dyDescent="0.25">
      <c r="A7" s="168" t="s">
        <v>98</v>
      </c>
      <c r="B7" s="168"/>
      <c r="C7" s="169"/>
      <c r="D7" s="169"/>
      <c r="E7" s="169"/>
      <c r="F7" s="169"/>
      <c r="G7" s="169"/>
      <c r="H7" s="168" t="s">
        <v>99</v>
      </c>
      <c r="I7" s="168"/>
      <c r="J7" s="168"/>
      <c r="K7" s="168"/>
      <c r="L7" s="168"/>
      <c r="M7" s="168"/>
      <c r="N7" s="170"/>
      <c r="O7" s="170"/>
      <c r="P7" s="170"/>
      <c r="Q7" s="170"/>
      <c r="R7" s="170"/>
      <c r="S7" s="170"/>
      <c r="T7" s="130" t="s">
        <v>97</v>
      </c>
      <c r="U7" s="130"/>
      <c r="V7" s="130"/>
      <c r="W7" s="133" t="str">
        <f>IF('RESUMEN ACTA 1'!G5="","",'RESUMEN ACTA 1'!G5)</f>
        <v/>
      </c>
      <c r="X7" s="133"/>
      <c r="Y7" s="133"/>
    </row>
    <row r="8" spans="1:25" ht="15" customHeight="1" x14ac:dyDescent="0.25">
      <c r="A8" s="278" t="s">
        <v>100</v>
      </c>
      <c r="B8" s="278"/>
      <c r="C8" s="278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7" t="s">
        <v>15</v>
      </c>
      <c r="U8" s="167"/>
      <c r="V8" s="167"/>
      <c r="W8" s="134"/>
      <c r="X8" s="134"/>
      <c r="Y8" s="134"/>
    </row>
    <row r="9" spans="1:25" ht="6" customHeight="1" x14ac:dyDescent="0.25">
      <c r="A9" s="69"/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  <c r="U9" s="71"/>
      <c r="V9" s="71"/>
      <c r="W9" s="72"/>
      <c r="X9" s="72"/>
      <c r="Y9" s="72"/>
    </row>
    <row r="10" spans="1:25" ht="21" customHeight="1" x14ac:dyDescent="0.35">
      <c r="A10" s="23"/>
      <c r="B10" s="314" t="s">
        <v>132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V10" s="309" t="s">
        <v>169</v>
      </c>
      <c r="W10" s="309"/>
      <c r="X10" s="309"/>
      <c r="Y10" s="309"/>
    </row>
    <row r="11" spans="1:25" ht="17.100000000000001" customHeight="1" thickBot="1" x14ac:dyDescent="0.3">
      <c r="A11" s="47" t="s">
        <v>1</v>
      </c>
      <c r="B11" s="121" t="s">
        <v>24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  <c r="V11" s="250" t="s">
        <v>23</v>
      </c>
      <c r="W11" s="250"/>
      <c r="X11" s="276" t="s">
        <v>22</v>
      </c>
      <c r="Y11" s="277"/>
    </row>
    <row r="12" spans="1:25" ht="17.25" customHeight="1" thickBot="1" x14ac:dyDescent="0.3">
      <c r="A12" s="49">
        <v>1</v>
      </c>
      <c r="B12" s="235" t="s">
        <v>58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7"/>
      <c r="T12" s="310" t="s">
        <v>59</v>
      </c>
      <c r="U12" s="311"/>
      <c r="V12" s="312" t="str">
        <f>IF(AND(V13="",V14="",V15=""),"",SUM(V13:V15))</f>
        <v/>
      </c>
      <c r="W12" s="313"/>
      <c r="X12" s="261" t="str">
        <f>IF(V12="","",IF(V12&lt;=10,V12,10))</f>
        <v/>
      </c>
      <c r="Y12" s="262"/>
    </row>
    <row r="13" spans="1:25" ht="17.25" customHeight="1" x14ac:dyDescent="0.25">
      <c r="A13" s="50" t="s">
        <v>27</v>
      </c>
      <c r="B13" s="233" t="s">
        <v>84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8"/>
      <c r="T13" s="239" t="s">
        <v>60</v>
      </c>
      <c r="U13" s="239"/>
      <c r="V13" s="253"/>
      <c r="W13" s="253"/>
      <c r="X13" s="263"/>
      <c r="Y13" s="263"/>
    </row>
    <row r="14" spans="1:25" ht="17.25" customHeight="1" x14ac:dyDescent="0.25">
      <c r="A14" s="50" t="s">
        <v>28</v>
      </c>
      <c r="B14" s="233" t="s">
        <v>85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8"/>
      <c r="T14" s="239" t="s">
        <v>61</v>
      </c>
      <c r="U14" s="239"/>
      <c r="V14" s="239"/>
      <c r="W14" s="239"/>
      <c r="X14" s="254"/>
      <c r="Y14" s="254"/>
    </row>
    <row r="15" spans="1:25" ht="17.25" customHeight="1" thickBot="1" x14ac:dyDescent="0.3">
      <c r="A15" s="40" t="s">
        <v>29</v>
      </c>
      <c r="B15" s="233" t="s">
        <v>86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8"/>
      <c r="T15" s="239" t="s">
        <v>61</v>
      </c>
      <c r="U15" s="239"/>
      <c r="V15" s="269"/>
      <c r="W15" s="269"/>
      <c r="X15" s="254"/>
      <c r="Y15" s="254"/>
    </row>
    <row r="16" spans="1:25" ht="17.25" customHeight="1" thickBot="1" x14ac:dyDescent="0.3">
      <c r="A16" s="49">
        <v>2</v>
      </c>
      <c r="B16" s="235" t="s">
        <v>62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7"/>
      <c r="T16" s="310" t="s">
        <v>65</v>
      </c>
      <c r="U16" s="311"/>
      <c r="V16" s="312" t="str">
        <f>IF(AND(V17="",V18=""),"",SUM(V17:V18))</f>
        <v/>
      </c>
      <c r="W16" s="313"/>
      <c r="X16" s="261" t="str">
        <f>IF(V16="","",IF(V16&lt;=45,V16,45))</f>
        <v/>
      </c>
      <c r="Y16" s="262"/>
    </row>
    <row r="17" spans="1:26" ht="17.25" customHeight="1" x14ac:dyDescent="0.25">
      <c r="A17" s="50" t="s">
        <v>27</v>
      </c>
      <c r="B17" s="233" t="s">
        <v>63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8"/>
      <c r="T17" s="239" t="s">
        <v>66</v>
      </c>
      <c r="U17" s="239"/>
      <c r="V17" s="253"/>
      <c r="W17" s="253"/>
      <c r="X17" s="263"/>
      <c r="Y17" s="263"/>
    </row>
    <row r="18" spans="1:26" ht="17.25" customHeight="1" thickBot="1" x14ac:dyDescent="0.3">
      <c r="A18" s="50" t="s">
        <v>28</v>
      </c>
      <c r="B18" s="233" t="s">
        <v>64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8"/>
      <c r="T18" s="239" t="s">
        <v>67</v>
      </c>
      <c r="U18" s="239"/>
      <c r="V18" s="269"/>
      <c r="W18" s="269"/>
      <c r="X18" s="254"/>
      <c r="Y18" s="254"/>
    </row>
    <row r="19" spans="1:26" ht="17.25" customHeight="1" thickBot="1" x14ac:dyDescent="0.3">
      <c r="A19" s="49">
        <v>3</v>
      </c>
      <c r="B19" s="235" t="s">
        <v>68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7"/>
      <c r="T19" s="310" t="s">
        <v>65</v>
      </c>
      <c r="U19" s="311"/>
      <c r="V19" s="312" t="str">
        <f>IF(AND(V20="",V21="",V22=""),"",SUM(V20:V22))</f>
        <v/>
      </c>
      <c r="W19" s="313"/>
      <c r="X19" s="261" t="str">
        <f>IF(V19="","",IF(V19&lt;=45,V19,45))</f>
        <v/>
      </c>
      <c r="Y19" s="262"/>
    </row>
    <row r="20" spans="1:26" ht="17.25" customHeight="1" x14ac:dyDescent="0.25">
      <c r="A20" s="50" t="s">
        <v>27</v>
      </c>
      <c r="B20" s="233" t="s">
        <v>69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8"/>
      <c r="T20" s="239" t="s">
        <v>67</v>
      </c>
      <c r="U20" s="239"/>
      <c r="V20" s="253"/>
      <c r="W20" s="253"/>
      <c r="X20" s="263"/>
      <c r="Y20" s="263"/>
    </row>
    <row r="21" spans="1:26" ht="17.25" customHeight="1" x14ac:dyDescent="0.25">
      <c r="A21" s="50" t="s">
        <v>28</v>
      </c>
      <c r="B21" s="233" t="s">
        <v>70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8"/>
      <c r="T21" s="239" t="s">
        <v>72</v>
      </c>
      <c r="U21" s="239"/>
      <c r="V21" s="239"/>
      <c r="W21" s="239"/>
      <c r="X21" s="254"/>
      <c r="Y21" s="254"/>
    </row>
    <row r="22" spans="1:26" ht="17.25" customHeight="1" thickBot="1" x14ac:dyDescent="0.3">
      <c r="A22" s="50" t="s">
        <v>29</v>
      </c>
      <c r="B22" s="233" t="s">
        <v>71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8"/>
      <c r="T22" s="239" t="s">
        <v>73</v>
      </c>
      <c r="U22" s="239"/>
      <c r="V22" s="239"/>
      <c r="W22" s="239"/>
      <c r="X22" s="268"/>
      <c r="Y22" s="268"/>
    </row>
    <row r="23" spans="1:26" ht="24.75" customHeight="1" thickBot="1" x14ac:dyDescent="0.3">
      <c r="A23" s="42"/>
      <c r="B23" s="315" t="s">
        <v>88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7"/>
      <c r="X23" s="255" t="str">
        <f>IF(AND(X12="",X16="",X19=""),"",(X12+X16+X19)*0.7)</f>
        <v/>
      </c>
      <c r="Y23" s="256"/>
    </row>
    <row r="24" spans="1:26" ht="17.25" customHeight="1" x14ac:dyDescent="0.25">
      <c r="A24" s="318" t="s">
        <v>74</v>
      </c>
      <c r="B24" s="318"/>
      <c r="C24" s="318"/>
      <c r="D24" s="318"/>
      <c r="E24" s="318"/>
      <c r="F24" s="318"/>
      <c r="G24" s="318"/>
      <c r="H24" s="318"/>
      <c r="I24" s="318"/>
      <c r="J24" s="318"/>
      <c r="L24" s="208" t="s">
        <v>18</v>
      </c>
      <c r="M24" s="208"/>
      <c r="N24" s="208"/>
      <c r="O24" s="209"/>
      <c r="P24" s="209"/>
      <c r="Q24" s="34" t="s">
        <v>19</v>
      </c>
      <c r="R24" s="209"/>
      <c r="S24" s="209"/>
      <c r="T24" s="209"/>
      <c r="U24" s="209"/>
      <c r="V24" s="209"/>
      <c r="W24" s="208" t="s">
        <v>211</v>
      </c>
      <c r="X24" s="275"/>
      <c r="Y24" s="38"/>
    </row>
    <row r="25" spans="1:26" ht="17.25" customHeight="1" x14ac:dyDescent="0.25">
      <c r="A25" s="24"/>
      <c r="L25" s="43"/>
      <c r="M25" s="43"/>
      <c r="N25" s="43"/>
      <c r="O25" s="43"/>
      <c r="P25" s="43"/>
      <c r="Q25" s="34"/>
      <c r="R25" s="43"/>
      <c r="S25" s="43"/>
      <c r="T25" s="43"/>
      <c r="U25" s="43"/>
      <c r="V25" s="43"/>
      <c r="W25" s="43"/>
      <c r="X25" s="43"/>
      <c r="Y25" s="43"/>
    </row>
    <row r="26" spans="1:26" ht="17.25" customHeight="1" x14ac:dyDescent="0.25">
      <c r="A26" s="24"/>
      <c r="L26" s="43"/>
      <c r="M26" s="43"/>
      <c r="N26" s="43"/>
      <c r="O26" s="43"/>
      <c r="P26" s="43"/>
      <c r="Q26" s="34"/>
      <c r="R26" s="43"/>
      <c r="S26" s="43"/>
      <c r="T26" s="43"/>
      <c r="U26" s="43"/>
      <c r="V26" s="43"/>
      <c r="W26" s="43"/>
      <c r="X26" s="43"/>
      <c r="Y26" s="43"/>
    </row>
    <row r="27" spans="1:26" ht="17.25" customHeight="1" x14ac:dyDescent="0.25">
      <c r="A27" s="24"/>
      <c r="L27" s="43"/>
      <c r="M27" s="43"/>
      <c r="N27" s="43"/>
      <c r="O27" s="43"/>
      <c r="P27" s="43"/>
      <c r="Q27" s="34"/>
      <c r="R27" s="43"/>
      <c r="S27" s="43"/>
      <c r="T27" s="43"/>
      <c r="U27" s="43"/>
      <c r="V27" s="43"/>
      <c r="W27" s="43"/>
      <c r="X27" s="43"/>
      <c r="Y27" s="43"/>
    </row>
    <row r="28" spans="1:26" ht="12.75" customHeight="1" x14ac:dyDescent="0.25">
      <c r="A28" s="24"/>
      <c r="L28" s="43"/>
      <c r="M28" s="43"/>
      <c r="N28" s="43"/>
      <c r="O28" s="43"/>
      <c r="P28" s="43"/>
      <c r="Q28" s="34"/>
      <c r="R28" s="43"/>
      <c r="S28" s="43"/>
      <c r="T28" s="43"/>
      <c r="U28" s="43"/>
      <c r="V28" s="43"/>
      <c r="W28" s="43"/>
      <c r="X28" s="43"/>
      <c r="Y28" s="43"/>
    </row>
    <row r="29" spans="1:26" ht="14.25" customHeight="1" x14ac:dyDescent="0.25">
      <c r="A29" s="4"/>
    </row>
    <row r="30" spans="1:26" ht="12" customHeight="1" x14ac:dyDescent="0.25">
      <c r="Y30" s="9"/>
      <c r="Z30" s="9"/>
    </row>
    <row r="31" spans="1:26" ht="11.1" customHeight="1" x14ac:dyDescent="0.25">
      <c r="B31" s="165" t="s">
        <v>10</v>
      </c>
      <c r="C31" s="165"/>
      <c r="D31" s="165"/>
      <c r="E31" s="165"/>
      <c r="F31" s="165"/>
      <c r="G31" s="13"/>
      <c r="H31" s="165" t="s">
        <v>10</v>
      </c>
      <c r="I31" s="165"/>
      <c r="J31" s="165"/>
      <c r="K31" s="165"/>
      <c r="L31" s="165"/>
      <c r="M31" s="13"/>
      <c r="N31" s="161" t="s">
        <v>12</v>
      </c>
      <c r="O31" s="161"/>
      <c r="P31" s="161"/>
      <c r="Q31" s="161"/>
      <c r="R31" s="161"/>
      <c r="S31" s="13"/>
      <c r="T31" s="161" t="s">
        <v>12</v>
      </c>
      <c r="U31" s="161"/>
      <c r="V31" s="161"/>
      <c r="W31" s="161"/>
      <c r="X31" s="161"/>
      <c r="Y31" s="13"/>
      <c r="Z31" s="13"/>
    </row>
    <row r="32" spans="1:26" ht="11.1" customHeight="1" x14ac:dyDescent="0.25">
      <c r="B32" s="160" t="str">
        <f>IF('RESUMEN ACTA 1'!B34="","",'RESUMEN ACTA 1'!B34)</f>
        <v>TRIBUNAL DOCENTE 1</v>
      </c>
      <c r="C32" s="160"/>
      <c r="D32" s="160"/>
      <c r="E32" s="160"/>
      <c r="F32" s="160"/>
      <c r="G32" s="16"/>
      <c r="H32" s="160" t="str">
        <f>IF('RESUMEN ACTA 1'!Z34="","",'RESUMEN ACTA 1'!Z34)</f>
        <v>TRIBUNAL DOCENTE 4</v>
      </c>
      <c r="I32" s="160"/>
      <c r="J32" s="160"/>
      <c r="K32" s="160"/>
      <c r="L32" s="160"/>
      <c r="M32" s="16"/>
      <c r="N32" s="28" t="s">
        <v>16</v>
      </c>
      <c r="O32" s="160" t="str">
        <f>IF('RESUMEN ACTA 1'!C41="","",'RESUMEN ACTA 1'!C41)</f>
        <v>TRIBUNAL ESTUDIANTIL 1</v>
      </c>
      <c r="P32" s="160"/>
      <c r="Q32" s="160"/>
      <c r="R32" s="160"/>
      <c r="S32" s="16"/>
      <c r="T32" s="28" t="s">
        <v>16</v>
      </c>
      <c r="U32" s="160" t="str">
        <f>IF('RESUMEN ACTA 1'!AA41="","",'RESUMEN ACTA 1'!AA41)</f>
        <v>TRIBUNAL ESTUDIANTIL 4</v>
      </c>
      <c r="V32" s="160"/>
      <c r="W32" s="160"/>
      <c r="X32" s="160"/>
      <c r="Y32" s="16"/>
      <c r="Z32" s="16"/>
    </row>
    <row r="33" spans="2:26" ht="9.9499999999999993" customHeight="1" x14ac:dyDescent="0.25">
      <c r="B33" s="162" t="s">
        <v>6</v>
      </c>
      <c r="C33" s="162"/>
      <c r="D33" s="162"/>
      <c r="E33" s="162"/>
      <c r="F33" s="162"/>
      <c r="G33" s="14"/>
      <c r="H33" s="162" t="s">
        <v>6</v>
      </c>
      <c r="I33" s="162"/>
      <c r="J33" s="162"/>
      <c r="K33" s="162"/>
      <c r="L33" s="162"/>
      <c r="M33" s="14"/>
      <c r="N33" s="162" t="s">
        <v>6</v>
      </c>
      <c r="O33" s="162"/>
      <c r="P33" s="162"/>
      <c r="Q33" s="162"/>
      <c r="R33" s="162"/>
      <c r="S33" s="14"/>
      <c r="T33" s="162" t="s">
        <v>6</v>
      </c>
      <c r="U33" s="162"/>
      <c r="V33" s="162"/>
      <c r="W33" s="162"/>
      <c r="X33" s="162"/>
      <c r="Y33" s="14"/>
      <c r="Z33" s="14"/>
    </row>
    <row r="34" spans="2:26" ht="9.9499999999999993" customHeight="1" x14ac:dyDescent="0.25">
      <c r="B34" s="27" t="s">
        <v>11</v>
      </c>
      <c r="C34" s="160" t="str">
        <f>IF('RESUMEN ACTA 1'!C36="","",'RESUMEN ACTA 1'!C36)</f>
        <v>Nº C.I. TRIB.  DOCENTE 1</v>
      </c>
      <c r="D34" s="160"/>
      <c r="E34" s="160"/>
      <c r="F34" s="160"/>
      <c r="G34" s="16"/>
      <c r="H34" s="27" t="s">
        <v>11</v>
      </c>
      <c r="I34" s="160" t="str">
        <f>IF('RESUMEN ACTA 1'!AA36="","",'RESUMEN ACTA 1'!AA36)</f>
        <v>Nº C.I. TRIB.  DOCENTE 4</v>
      </c>
      <c r="J34" s="160"/>
      <c r="K34" s="160"/>
      <c r="L34" s="160"/>
      <c r="M34" s="16"/>
      <c r="N34" s="27" t="s">
        <v>54</v>
      </c>
      <c r="O34" s="160" t="str">
        <f>IF('RESUMEN ACTA 1'!C43="","",'RESUMEN ACTA 1'!C43)</f>
        <v>Nº REG. UNIV. TRIB. EST. 1</v>
      </c>
      <c r="P34" s="160"/>
      <c r="Q34" s="160"/>
      <c r="R34" s="160"/>
      <c r="S34" s="16"/>
      <c r="T34" s="27" t="s">
        <v>54</v>
      </c>
      <c r="U34" s="160" t="str">
        <f>IF('RESUMEN ACTA 1'!AA43="","",'RESUMEN ACTA 1'!AA43)</f>
        <v>Nº REG. UNIV. TRIB. EST. 4</v>
      </c>
      <c r="V34" s="160"/>
      <c r="W34" s="160"/>
      <c r="X34" s="160"/>
      <c r="Y34" s="19"/>
      <c r="Z34" s="16"/>
    </row>
    <row r="35" spans="2:26" ht="24.95" customHeight="1" x14ac:dyDescent="0.25">
      <c r="M35" s="9"/>
      <c r="S35" s="9"/>
      <c r="Y35" s="9"/>
      <c r="Z35" s="9"/>
    </row>
    <row r="36" spans="2:26" ht="24.95" customHeight="1" x14ac:dyDescent="0.25">
      <c r="M36" s="9"/>
      <c r="S36" s="9"/>
      <c r="Y36" s="9"/>
      <c r="Z36" s="9"/>
    </row>
    <row r="37" spans="2:26" ht="13.5" customHeight="1" x14ac:dyDescent="0.25">
      <c r="M37" s="9"/>
      <c r="S37" s="9"/>
      <c r="Y37" s="9"/>
      <c r="Z37" s="9"/>
    </row>
    <row r="38" spans="2:26" ht="11.1" customHeight="1" x14ac:dyDescent="0.25">
      <c r="B38" s="165" t="s">
        <v>10</v>
      </c>
      <c r="C38" s="165"/>
      <c r="D38" s="165"/>
      <c r="E38" s="165"/>
      <c r="F38" s="165"/>
      <c r="H38" s="165" t="s">
        <v>10</v>
      </c>
      <c r="I38" s="165"/>
      <c r="J38" s="165"/>
      <c r="K38" s="165"/>
      <c r="L38" s="165"/>
      <c r="M38" s="9"/>
      <c r="N38" s="161" t="s">
        <v>12</v>
      </c>
      <c r="O38" s="161"/>
      <c r="P38" s="161"/>
      <c r="Q38" s="161"/>
      <c r="R38" s="161"/>
      <c r="S38" s="9"/>
      <c r="T38" s="161" t="s">
        <v>12</v>
      </c>
      <c r="U38" s="161"/>
      <c r="V38" s="161"/>
      <c r="W38" s="161"/>
      <c r="X38" s="161"/>
      <c r="Y38" s="9"/>
      <c r="Z38" s="9"/>
    </row>
    <row r="39" spans="2:26" ht="11.1" customHeight="1" x14ac:dyDescent="0.25">
      <c r="B39" s="160" t="str">
        <f>IF('RESUMEN ACTA 1'!J34="","",'RESUMEN ACTA 1'!J34)</f>
        <v>TRIBUNAL DOCENTE 2</v>
      </c>
      <c r="C39" s="160"/>
      <c r="D39" s="160"/>
      <c r="E39" s="160"/>
      <c r="F39" s="160"/>
      <c r="H39" s="160" t="str">
        <f>IF('RESUMEN ACTA 1'!AH34="","",'RESUMEN ACTA 1'!AH34)</f>
        <v>TRIBUNAL DOCENTE 5</v>
      </c>
      <c r="I39" s="160"/>
      <c r="J39" s="160"/>
      <c r="K39" s="160"/>
      <c r="L39" s="160"/>
      <c r="M39" s="9"/>
      <c r="N39" s="28" t="s">
        <v>16</v>
      </c>
      <c r="O39" s="160" t="str">
        <f>IF('RESUMEN ACTA 1'!K41="","",'RESUMEN ACTA 1'!K41)</f>
        <v>TRIBUNAL ESTUDIANTIL 2</v>
      </c>
      <c r="P39" s="160"/>
      <c r="Q39" s="160"/>
      <c r="R39" s="160"/>
      <c r="S39" s="9"/>
      <c r="T39" s="28" t="s">
        <v>16</v>
      </c>
      <c r="U39" s="160" t="str">
        <f>IF('RESUMEN ACTA 1'!AI41="","",'RESUMEN ACTA 1'!AI41)</f>
        <v>TRIBUNAL ESTUDIANTIL 5</v>
      </c>
      <c r="V39" s="160"/>
      <c r="W39" s="160"/>
      <c r="X39" s="160"/>
      <c r="Y39" s="9"/>
      <c r="Z39" s="9"/>
    </row>
    <row r="40" spans="2:26" ht="9.9499999999999993" customHeight="1" x14ac:dyDescent="0.25">
      <c r="B40" s="162" t="s">
        <v>6</v>
      </c>
      <c r="C40" s="162"/>
      <c r="D40" s="162"/>
      <c r="E40" s="162"/>
      <c r="F40" s="162"/>
      <c r="H40" s="162" t="s">
        <v>6</v>
      </c>
      <c r="I40" s="162"/>
      <c r="J40" s="162"/>
      <c r="K40" s="162"/>
      <c r="L40" s="162"/>
      <c r="M40" s="9"/>
      <c r="N40" s="162" t="s">
        <v>6</v>
      </c>
      <c r="O40" s="162"/>
      <c r="P40" s="162"/>
      <c r="Q40" s="162"/>
      <c r="R40" s="162"/>
      <c r="S40" s="9"/>
      <c r="T40" s="162" t="s">
        <v>6</v>
      </c>
      <c r="U40" s="162"/>
      <c r="V40" s="162"/>
      <c r="W40" s="162"/>
      <c r="X40" s="162"/>
      <c r="Y40" s="9"/>
      <c r="Z40" s="9"/>
    </row>
    <row r="41" spans="2:26" ht="9.9499999999999993" customHeight="1" x14ac:dyDescent="0.25">
      <c r="B41" s="27" t="s">
        <v>11</v>
      </c>
      <c r="C41" s="160" t="str">
        <f>IF('RESUMEN ACTA 1'!K36="","",'RESUMEN ACTA 1'!K36)</f>
        <v>Nº C.I. TRIB.  DOCENTE 2</v>
      </c>
      <c r="D41" s="160"/>
      <c r="E41" s="160"/>
      <c r="F41" s="160"/>
      <c r="H41" s="27" t="s">
        <v>11</v>
      </c>
      <c r="I41" s="160" t="str">
        <f>IF('RESUMEN ACTA 1'!AI36="","",'RESUMEN ACTA 1'!AI36)</f>
        <v>Nº C.I. TRIB.  DOCENTE 5</v>
      </c>
      <c r="J41" s="160"/>
      <c r="K41" s="160"/>
      <c r="L41" s="160"/>
      <c r="N41" s="27" t="s">
        <v>54</v>
      </c>
      <c r="O41" s="160" t="str">
        <f>IF('RESUMEN ACTA 1'!K43="","",'RESUMEN ACTA 1'!K43)</f>
        <v>Nº REG. UNIV. TRIB. EST. 2</v>
      </c>
      <c r="P41" s="160"/>
      <c r="Q41" s="160"/>
      <c r="R41" s="160"/>
      <c r="T41" s="27" t="s">
        <v>54</v>
      </c>
      <c r="U41" s="160" t="str">
        <f>IF('RESUMEN ACTA 1'!AI43="","",'RESUMEN ACTA 1'!AI43)</f>
        <v>Nº REG. UNIV. TRIB. EST. 5</v>
      </c>
      <c r="V41" s="160"/>
      <c r="W41" s="160"/>
      <c r="X41" s="160"/>
    </row>
    <row r="42" spans="2:26" ht="24.95" customHeight="1" x14ac:dyDescent="0.25">
      <c r="B42" s="27"/>
      <c r="C42" s="32"/>
      <c r="D42" s="32"/>
      <c r="E42" s="32"/>
      <c r="F42" s="32"/>
      <c r="H42" s="27"/>
      <c r="I42" s="32"/>
      <c r="J42" s="32"/>
      <c r="K42" s="32"/>
      <c r="L42" s="32"/>
      <c r="N42" s="27"/>
      <c r="O42" s="32"/>
      <c r="P42" s="32"/>
      <c r="Q42" s="32"/>
      <c r="R42" s="32"/>
      <c r="T42" s="27"/>
      <c r="U42" s="32"/>
      <c r="V42" s="32"/>
      <c r="W42" s="32"/>
      <c r="X42" s="32"/>
    </row>
    <row r="43" spans="2:26" ht="24.95" customHeight="1" x14ac:dyDescent="0.25"/>
    <row r="44" spans="2:26" ht="12" customHeight="1" x14ac:dyDescent="0.25"/>
    <row r="45" spans="2:26" ht="11.1" customHeight="1" x14ac:dyDescent="0.25">
      <c r="B45" s="165" t="s">
        <v>10</v>
      </c>
      <c r="C45" s="165"/>
      <c r="D45" s="165"/>
      <c r="E45" s="165"/>
      <c r="F45" s="165"/>
      <c r="H45" s="29"/>
      <c r="I45" s="29"/>
      <c r="J45" s="29"/>
      <c r="K45" s="29"/>
      <c r="L45" s="29"/>
      <c r="N45" s="161" t="s">
        <v>12</v>
      </c>
      <c r="O45" s="161"/>
      <c r="P45" s="161"/>
      <c r="Q45" s="161"/>
      <c r="R45" s="161"/>
      <c r="T45" s="29"/>
      <c r="U45" s="29"/>
      <c r="V45" s="29"/>
      <c r="W45" s="29"/>
      <c r="X45" s="29"/>
    </row>
    <row r="46" spans="2:26" ht="11.1" customHeight="1" x14ac:dyDescent="0.25">
      <c r="B46" s="160" t="str">
        <f>IF('RESUMEN ACTA 1'!R34="","",'RESUMEN ACTA 1'!R34)</f>
        <v>TRIBUNAL DOCENTE 3</v>
      </c>
      <c r="C46" s="160"/>
      <c r="D46" s="160"/>
      <c r="E46" s="160"/>
      <c r="F46" s="160"/>
      <c r="H46" s="30"/>
      <c r="I46" s="30"/>
      <c r="J46" s="30"/>
      <c r="K46" s="30"/>
      <c r="L46" s="30"/>
      <c r="N46" s="28" t="s">
        <v>16</v>
      </c>
      <c r="O46" s="160" t="str">
        <f>IF('RESUMEN ACTA 1'!S41="","",'RESUMEN ACTA 1'!S41)</f>
        <v>TRIBUNAL ESTUDIANTIL 3</v>
      </c>
      <c r="P46" s="160"/>
      <c r="Q46" s="160"/>
      <c r="R46" s="160"/>
      <c r="T46" s="30"/>
      <c r="U46" s="30"/>
      <c r="V46" s="30"/>
      <c r="W46" s="30"/>
      <c r="X46" s="30"/>
    </row>
    <row r="47" spans="2:26" ht="9.9499999999999993" customHeight="1" x14ac:dyDescent="0.25">
      <c r="B47" s="162" t="s">
        <v>6</v>
      </c>
      <c r="C47" s="162"/>
      <c r="D47" s="162"/>
      <c r="E47" s="162"/>
      <c r="F47" s="162"/>
      <c r="H47" s="31"/>
      <c r="I47" s="31"/>
      <c r="J47" s="31"/>
      <c r="K47" s="31"/>
      <c r="L47" s="31"/>
      <c r="N47" s="162" t="s">
        <v>6</v>
      </c>
      <c r="O47" s="162"/>
      <c r="P47" s="162"/>
      <c r="Q47" s="162"/>
      <c r="R47" s="162"/>
      <c r="T47" s="31"/>
      <c r="U47" s="31"/>
      <c r="V47" s="31"/>
      <c r="W47" s="31"/>
      <c r="X47" s="31"/>
    </row>
    <row r="48" spans="2:26" ht="9.9499999999999993" customHeight="1" x14ac:dyDescent="0.25">
      <c r="B48" s="27" t="s">
        <v>11</v>
      </c>
      <c r="C48" s="160" t="str">
        <f>IF('RESUMEN ACTA 1'!S36="","",'RESUMEN ACTA 1'!S36)</f>
        <v>Nº C.I. TRIB.  DOCENTE 3</v>
      </c>
      <c r="D48" s="160"/>
      <c r="E48" s="160"/>
      <c r="F48" s="160"/>
      <c r="H48" s="33"/>
      <c r="I48" s="30"/>
      <c r="J48" s="30"/>
      <c r="K48" s="30"/>
      <c r="L48" s="30"/>
      <c r="N48" s="27" t="s">
        <v>54</v>
      </c>
      <c r="O48" s="160" t="str">
        <f>IF('RESUMEN ACTA 1'!S43="","",'RESUMEN ACTA 1'!S43)</f>
        <v>Nº REG. UNIV. TRIB. EST. 3</v>
      </c>
      <c r="P48" s="160"/>
      <c r="Q48" s="160"/>
      <c r="R48" s="160"/>
      <c r="T48" s="33"/>
      <c r="U48" s="30"/>
      <c r="V48" s="30"/>
      <c r="W48" s="30"/>
      <c r="X48" s="30"/>
    </row>
  </sheetData>
  <mergeCells count="116">
    <mergeCell ref="B47:F47"/>
    <mergeCell ref="N47:R47"/>
    <mergeCell ref="C48:F48"/>
    <mergeCell ref="O48:R48"/>
    <mergeCell ref="B45:F45"/>
    <mergeCell ref="N45:R45"/>
    <mergeCell ref="B46:F46"/>
    <mergeCell ref="O46:R46"/>
    <mergeCell ref="B40:F40"/>
    <mergeCell ref="H40:L40"/>
    <mergeCell ref="N40:R40"/>
    <mergeCell ref="T40:X40"/>
    <mergeCell ref="C41:F41"/>
    <mergeCell ref="I41:L41"/>
    <mergeCell ref="O41:R41"/>
    <mergeCell ref="U41:X41"/>
    <mergeCell ref="B38:F38"/>
    <mergeCell ref="H38:L38"/>
    <mergeCell ref="N38:R38"/>
    <mergeCell ref="T38:X38"/>
    <mergeCell ref="B39:F39"/>
    <mergeCell ref="H39:L39"/>
    <mergeCell ref="O39:R39"/>
    <mergeCell ref="U39:X39"/>
    <mergeCell ref="B33:F33"/>
    <mergeCell ref="H33:L33"/>
    <mergeCell ref="N33:R33"/>
    <mergeCell ref="T33:X33"/>
    <mergeCell ref="C34:F34"/>
    <mergeCell ref="I34:L34"/>
    <mergeCell ref="O34:R34"/>
    <mergeCell ref="U34:X34"/>
    <mergeCell ref="B31:F31"/>
    <mergeCell ref="H31:L31"/>
    <mergeCell ref="N31:R31"/>
    <mergeCell ref="T31:X31"/>
    <mergeCell ref="B32:F32"/>
    <mergeCell ref="H32:L32"/>
    <mergeCell ref="O32:R32"/>
    <mergeCell ref="U32:X32"/>
    <mergeCell ref="X23:Y23"/>
    <mergeCell ref="L24:N24"/>
    <mergeCell ref="O24:P24"/>
    <mergeCell ref="R24:V24"/>
    <mergeCell ref="W24:X24"/>
    <mergeCell ref="B22:S22"/>
    <mergeCell ref="T22:U22"/>
    <mergeCell ref="V22:W22"/>
    <mergeCell ref="X22:Y22"/>
    <mergeCell ref="B23:W23"/>
    <mergeCell ref="A24:J24"/>
    <mergeCell ref="B20:S20"/>
    <mergeCell ref="T20:U20"/>
    <mergeCell ref="V20:W20"/>
    <mergeCell ref="X20:Y20"/>
    <mergeCell ref="B21:S21"/>
    <mergeCell ref="T21:U21"/>
    <mergeCell ref="V21:W21"/>
    <mergeCell ref="X21:Y21"/>
    <mergeCell ref="B19:S19"/>
    <mergeCell ref="T19:U19"/>
    <mergeCell ref="V19:W19"/>
    <mergeCell ref="X19:Y19"/>
    <mergeCell ref="B18:S18"/>
    <mergeCell ref="T18:U18"/>
    <mergeCell ref="V18:W18"/>
    <mergeCell ref="X18:Y18"/>
    <mergeCell ref="B16:S16"/>
    <mergeCell ref="T16:U16"/>
    <mergeCell ref="V16:W16"/>
    <mergeCell ref="X16:Y16"/>
    <mergeCell ref="B17:S17"/>
    <mergeCell ref="T17:U17"/>
    <mergeCell ref="V17:W17"/>
    <mergeCell ref="X17:Y17"/>
    <mergeCell ref="B12:S12"/>
    <mergeCell ref="T12:U12"/>
    <mergeCell ref="V12:W12"/>
    <mergeCell ref="X12:Y12"/>
    <mergeCell ref="W8:Y8"/>
    <mergeCell ref="B15:S15"/>
    <mergeCell ref="T15:U15"/>
    <mergeCell ref="V15:W15"/>
    <mergeCell ref="X15:Y15"/>
    <mergeCell ref="B13:S13"/>
    <mergeCell ref="T13:U13"/>
    <mergeCell ref="V13:W13"/>
    <mergeCell ref="X13:Y13"/>
    <mergeCell ref="B14:S14"/>
    <mergeCell ref="T14:U14"/>
    <mergeCell ref="V14:W14"/>
    <mergeCell ref="X14:Y14"/>
    <mergeCell ref="A8:C8"/>
    <mergeCell ref="D8:S8"/>
    <mergeCell ref="T8:V8"/>
    <mergeCell ref="B10:S10"/>
    <mergeCell ref="V10:Y10"/>
    <mergeCell ref="V2:Y2"/>
    <mergeCell ref="R1:Y1"/>
    <mergeCell ref="B11:U11"/>
    <mergeCell ref="V11:W11"/>
    <mergeCell ref="X11:Y11"/>
    <mergeCell ref="D1:O1"/>
    <mergeCell ref="D2:O2"/>
    <mergeCell ref="D4:G4"/>
    <mergeCell ref="H4:Y4"/>
    <mergeCell ref="D5:G5"/>
    <mergeCell ref="H5:Y5"/>
    <mergeCell ref="A6:J6"/>
    <mergeCell ref="K6:Y6"/>
    <mergeCell ref="A7:B7"/>
    <mergeCell ref="C7:G7"/>
    <mergeCell ref="H7:M7"/>
    <mergeCell ref="N7:S7"/>
    <mergeCell ref="T7:V7"/>
    <mergeCell ref="W7:Y7"/>
  </mergeCells>
  <dataValidations count="6">
    <dataValidation type="whole" allowBlank="1" showInputMessage="1" showErrorMessage="1" sqref="V13:W13">
      <formula1>0</formula1>
      <formula2>4</formula2>
    </dataValidation>
    <dataValidation type="whole" allowBlank="1" showInputMessage="1" showErrorMessage="1" sqref="V14:W15">
      <formula1>0</formula1>
      <formula2>3</formula2>
    </dataValidation>
    <dataValidation type="whole" allowBlank="1" showInputMessage="1" showErrorMessage="1" sqref="V17:W17">
      <formula1>0</formula1>
      <formula2>25</formula2>
    </dataValidation>
    <dataValidation type="whole" allowBlank="1" showInputMessage="1" showErrorMessage="1" sqref="V18:W18 V20:W20">
      <formula1>0</formula1>
      <formula2>20</formula2>
    </dataValidation>
    <dataValidation type="whole" allowBlank="1" showInputMessage="1" showErrorMessage="1" sqref="V21:W21">
      <formula1>0</formula1>
      <formula2>15</formula2>
    </dataValidation>
    <dataValidation type="whole" allowBlank="1" showInputMessage="1" showErrorMessage="1" sqref="V22:W22">
      <formula1>0</formula1>
      <formula2>10</formula2>
    </dataValidation>
  </dataValidations>
  <printOptions horizontalCentered="1"/>
  <pageMargins left="0.27559055118110237" right="0.27559055118110237" top="0.47244094488188981" bottom="0.27559055118110237" header="0.19685039370078741" footer="0.19685039370078741"/>
  <pageSetup paperSize="120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>
      <selection activeCell="AB26" sqref="AB26"/>
    </sheetView>
  </sheetViews>
  <sheetFormatPr baseColWidth="10" defaultRowHeight="15" x14ac:dyDescent="0.25"/>
  <cols>
    <col min="1" max="21" width="3.85546875" customWidth="1"/>
    <col min="22" max="22" width="5.7109375" customWidth="1"/>
    <col min="23" max="23" width="4.42578125" customWidth="1"/>
    <col min="24" max="24" width="4.140625" customWidth="1"/>
    <col min="25" max="25" width="4.28515625" customWidth="1"/>
    <col min="26" max="26" width="3.85546875" customWidth="1"/>
  </cols>
  <sheetData>
    <row r="1" spans="1:25" ht="15" customHeight="1" x14ac:dyDescent="0.5">
      <c r="B1" s="7"/>
      <c r="D1" s="117" t="s">
        <v>89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6" t="s">
        <v>165</v>
      </c>
      <c r="S1" s="280"/>
      <c r="T1" s="280"/>
      <c r="U1" s="280"/>
      <c r="V1" s="280"/>
      <c r="W1" s="280"/>
      <c r="X1" s="280"/>
      <c r="Y1" s="280"/>
    </row>
    <row r="2" spans="1:25" ht="15" customHeight="1" x14ac:dyDescent="0.25">
      <c r="B2" s="8"/>
      <c r="D2" s="118" t="s">
        <v>90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284" t="s">
        <v>170</v>
      </c>
      <c r="X2" s="285"/>
      <c r="Y2" s="286"/>
    </row>
    <row r="3" spans="1:25" ht="5.0999999999999996" customHeight="1" x14ac:dyDescent="0.25">
      <c r="B3" s="8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5" ht="14.1" customHeight="1" x14ac:dyDescent="0.25">
      <c r="B4" s="8"/>
      <c r="D4" s="294" t="s">
        <v>95</v>
      </c>
      <c r="E4" s="294"/>
      <c r="F4" s="295" t="str">
        <f>IF('RESUMEN ACTA 1'!G4="","",'RESUMEN ACTA 1'!G4)</f>
        <v/>
      </c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75"/>
      <c r="U4" s="75"/>
      <c r="V4" s="75"/>
    </row>
    <row r="5" spans="1:25" ht="14.1" customHeight="1" x14ac:dyDescent="0.25">
      <c r="B5" s="8"/>
      <c r="D5" s="294" t="s">
        <v>96</v>
      </c>
      <c r="E5" s="294"/>
      <c r="F5" s="294"/>
      <c r="G5" s="295" t="str">
        <f>IF('RESUMEN ACTA 1'!Y4="","",'RESUMEN ACTA 1'!Y4)</f>
        <v/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4" t="s">
        <v>97</v>
      </c>
      <c r="U5" s="294"/>
      <c r="V5" s="294"/>
      <c r="W5" s="296" t="str">
        <f>IF('RESUMEN ACTA 1'!G5="","",'RESUMEN ACTA 1'!G5)</f>
        <v/>
      </c>
      <c r="X5" s="296"/>
      <c r="Y5" s="296"/>
    </row>
    <row r="6" spans="1:25" ht="5.0999999999999996" customHeight="1" x14ac:dyDescent="0.25">
      <c r="B6" s="8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5" ht="21.95" customHeight="1" x14ac:dyDescent="0.25">
      <c r="A7" s="297" t="s">
        <v>131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319" t="s">
        <v>175</v>
      </c>
      <c r="R7" s="319"/>
      <c r="S7" s="319"/>
      <c r="T7" s="319"/>
      <c r="U7" s="319"/>
      <c r="V7" s="319"/>
      <c r="W7" s="319"/>
      <c r="X7" s="319"/>
      <c r="Y7" s="319"/>
    </row>
    <row r="8" spans="1:25" ht="16.5" customHeight="1" x14ac:dyDescent="0.25">
      <c r="A8" s="215" t="s">
        <v>1</v>
      </c>
      <c r="B8" s="216" t="s">
        <v>2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17"/>
      <c r="O8" s="216" t="s">
        <v>3</v>
      </c>
      <c r="P8" s="220"/>
      <c r="Q8" s="220"/>
      <c r="R8" s="220"/>
      <c r="S8" s="220"/>
      <c r="T8" s="220"/>
      <c r="U8" s="220"/>
      <c r="V8" s="217"/>
      <c r="W8" s="288" t="s">
        <v>56</v>
      </c>
      <c r="X8" s="289"/>
      <c r="Y8" s="290"/>
    </row>
    <row r="9" spans="1:25" ht="18" customHeight="1" x14ac:dyDescent="0.25">
      <c r="A9" s="215"/>
      <c r="B9" s="216" t="s">
        <v>6</v>
      </c>
      <c r="C9" s="220"/>
      <c r="D9" s="220"/>
      <c r="E9" s="220"/>
      <c r="F9" s="220"/>
      <c r="G9" s="220"/>
      <c r="H9" s="220"/>
      <c r="I9" s="220"/>
      <c r="J9" s="220"/>
      <c r="K9" s="217"/>
      <c r="L9" s="215" t="s">
        <v>7</v>
      </c>
      <c r="M9" s="215"/>
      <c r="N9" s="215"/>
      <c r="O9" s="216" t="s">
        <v>8</v>
      </c>
      <c r="P9" s="220"/>
      <c r="Q9" s="217"/>
      <c r="R9" s="216" t="s">
        <v>9</v>
      </c>
      <c r="S9" s="220"/>
      <c r="T9" s="220"/>
      <c r="U9" s="220"/>
      <c r="V9" s="217"/>
      <c r="W9" s="291"/>
      <c r="X9" s="292"/>
      <c r="Y9" s="293"/>
    </row>
    <row r="10" spans="1:25" ht="16.5" customHeight="1" x14ac:dyDescent="0.25">
      <c r="A10" s="48">
        <v>1</v>
      </c>
      <c r="B10" s="139"/>
      <c r="C10" s="140"/>
      <c r="D10" s="140"/>
      <c r="E10" s="140"/>
      <c r="F10" s="140"/>
      <c r="G10" s="140"/>
      <c r="H10" s="140"/>
      <c r="I10" s="140"/>
      <c r="J10" s="140"/>
      <c r="K10" s="141"/>
      <c r="L10" s="281"/>
      <c r="M10" s="281"/>
      <c r="N10" s="281"/>
      <c r="O10" s="281"/>
      <c r="P10" s="281"/>
      <c r="Q10" s="281"/>
      <c r="R10" s="283"/>
      <c r="S10" s="283"/>
      <c r="T10" s="283"/>
      <c r="U10" s="283"/>
      <c r="V10" s="283"/>
      <c r="W10" s="320"/>
      <c r="X10" s="320"/>
      <c r="Y10" s="320"/>
    </row>
    <row r="11" spans="1:25" ht="16.5" customHeight="1" x14ac:dyDescent="0.25">
      <c r="A11" s="48">
        <v>2</v>
      </c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281"/>
      <c r="M11" s="281"/>
      <c r="N11" s="281"/>
      <c r="O11" s="281"/>
      <c r="P11" s="281"/>
      <c r="Q11" s="281"/>
      <c r="R11" s="283"/>
      <c r="S11" s="283"/>
      <c r="T11" s="283"/>
      <c r="U11" s="283"/>
      <c r="V11" s="283"/>
      <c r="W11" s="320"/>
      <c r="X11" s="320"/>
      <c r="Y11" s="320"/>
    </row>
    <row r="12" spans="1:25" ht="16.5" customHeight="1" x14ac:dyDescent="0.25">
      <c r="A12" s="48">
        <v>3</v>
      </c>
      <c r="B12" s="139"/>
      <c r="C12" s="140"/>
      <c r="D12" s="140"/>
      <c r="E12" s="140"/>
      <c r="F12" s="140"/>
      <c r="G12" s="140"/>
      <c r="H12" s="140"/>
      <c r="I12" s="140"/>
      <c r="J12" s="140"/>
      <c r="K12" s="141"/>
      <c r="L12" s="281"/>
      <c r="M12" s="281"/>
      <c r="N12" s="281"/>
      <c r="O12" s="281"/>
      <c r="P12" s="281"/>
      <c r="Q12" s="281"/>
      <c r="R12" s="283"/>
      <c r="S12" s="283"/>
      <c r="T12" s="283"/>
      <c r="U12" s="283"/>
      <c r="V12" s="283"/>
      <c r="W12" s="320"/>
      <c r="X12" s="320"/>
      <c r="Y12" s="320"/>
    </row>
    <row r="13" spans="1:25" ht="16.5" customHeight="1" x14ac:dyDescent="0.25">
      <c r="A13" s="37">
        <v>4</v>
      </c>
      <c r="B13" s="139"/>
      <c r="C13" s="140"/>
      <c r="D13" s="140"/>
      <c r="E13" s="140"/>
      <c r="F13" s="140"/>
      <c r="G13" s="140"/>
      <c r="H13" s="140"/>
      <c r="I13" s="140"/>
      <c r="J13" s="140"/>
      <c r="K13" s="141"/>
      <c r="L13" s="281"/>
      <c r="M13" s="281"/>
      <c r="N13" s="281"/>
      <c r="O13" s="281"/>
      <c r="P13" s="281"/>
      <c r="Q13" s="281"/>
      <c r="R13" s="283"/>
      <c r="S13" s="283"/>
      <c r="T13" s="283"/>
      <c r="U13" s="283"/>
      <c r="V13" s="283"/>
      <c r="W13" s="320"/>
      <c r="X13" s="320"/>
      <c r="Y13" s="320"/>
    </row>
    <row r="14" spans="1:25" ht="16.5" customHeight="1" x14ac:dyDescent="0.25">
      <c r="A14" s="48">
        <v>5</v>
      </c>
      <c r="B14" s="139"/>
      <c r="C14" s="140"/>
      <c r="D14" s="140"/>
      <c r="E14" s="140"/>
      <c r="F14" s="140"/>
      <c r="G14" s="140"/>
      <c r="H14" s="140"/>
      <c r="I14" s="140"/>
      <c r="J14" s="140"/>
      <c r="K14" s="141"/>
      <c r="L14" s="281"/>
      <c r="M14" s="281"/>
      <c r="N14" s="281"/>
      <c r="O14" s="281"/>
      <c r="P14" s="281"/>
      <c r="Q14" s="281"/>
      <c r="R14" s="283"/>
      <c r="S14" s="283"/>
      <c r="T14" s="283"/>
      <c r="U14" s="283"/>
      <c r="V14" s="283"/>
      <c r="W14" s="320"/>
      <c r="X14" s="320"/>
      <c r="Y14" s="320"/>
    </row>
    <row r="15" spans="1:25" ht="16.5" customHeight="1" x14ac:dyDescent="0.25">
      <c r="A15" s="48">
        <v>6</v>
      </c>
      <c r="B15" s="139"/>
      <c r="C15" s="140"/>
      <c r="D15" s="140"/>
      <c r="E15" s="140"/>
      <c r="F15" s="140"/>
      <c r="G15" s="140"/>
      <c r="H15" s="140"/>
      <c r="I15" s="140"/>
      <c r="J15" s="140"/>
      <c r="K15" s="141"/>
      <c r="L15" s="281"/>
      <c r="M15" s="281"/>
      <c r="N15" s="281"/>
      <c r="O15" s="281"/>
      <c r="P15" s="281"/>
      <c r="Q15" s="281"/>
      <c r="R15" s="283"/>
      <c r="S15" s="283"/>
      <c r="T15" s="283"/>
      <c r="U15" s="283"/>
      <c r="V15" s="283"/>
      <c r="W15" s="320"/>
      <c r="X15" s="320"/>
      <c r="Y15" s="320"/>
    </row>
    <row r="16" spans="1:25" ht="16.5" customHeight="1" x14ac:dyDescent="0.25">
      <c r="A16" s="48">
        <v>7</v>
      </c>
      <c r="B16" s="139"/>
      <c r="C16" s="140"/>
      <c r="D16" s="140"/>
      <c r="E16" s="140"/>
      <c r="F16" s="140"/>
      <c r="G16" s="140"/>
      <c r="H16" s="140"/>
      <c r="I16" s="140"/>
      <c r="J16" s="140"/>
      <c r="K16" s="141"/>
      <c r="L16" s="281"/>
      <c r="M16" s="281"/>
      <c r="N16" s="281"/>
      <c r="O16" s="281"/>
      <c r="P16" s="281"/>
      <c r="Q16" s="281"/>
      <c r="R16" s="283"/>
      <c r="S16" s="283"/>
      <c r="T16" s="283"/>
      <c r="U16" s="283"/>
      <c r="V16" s="283"/>
      <c r="W16" s="320"/>
      <c r="X16" s="320"/>
      <c r="Y16" s="320"/>
    </row>
    <row r="17" spans="1:26" ht="16.5" customHeight="1" x14ac:dyDescent="0.25">
      <c r="A17" s="48">
        <v>8</v>
      </c>
      <c r="B17" s="139"/>
      <c r="C17" s="140"/>
      <c r="D17" s="140"/>
      <c r="E17" s="140"/>
      <c r="F17" s="140"/>
      <c r="G17" s="140"/>
      <c r="H17" s="140"/>
      <c r="I17" s="140"/>
      <c r="J17" s="140"/>
      <c r="K17" s="141"/>
      <c r="L17" s="281"/>
      <c r="M17" s="281"/>
      <c r="N17" s="281"/>
      <c r="O17" s="281"/>
      <c r="P17" s="281"/>
      <c r="Q17" s="281"/>
      <c r="R17" s="283"/>
      <c r="S17" s="283"/>
      <c r="T17" s="283"/>
      <c r="U17" s="283"/>
      <c r="V17" s="283"/>
      <c r="W17" s="320"/>
      <c r="X17" s="320"/>
      <c r="Y17" s="320"/>
    </row>
    <row r="18" spans="1:26" ht="16.5" customHeight="1" x14ac:dyDescent="0.25">
      <c r="A18" s="48">
        <v>9</v>
      </c>
      <c r="B18" s="139"/>
      <c r="C18" s="140"/>
      <c r="D18" s="140"/>
      <c r="E18" s="140"/>
      <c r="F18" s="140"/>
      <c r="G18" s="140"/>
      <c r="H18" s="140"/>
      <c r="I18" s="140"/>
      <c r="J18" s="140"/>
      <c r="K18" s="141"/>
      <c r="L18" s="281"/>
      <c r="M18" s="281"/>
      <c r="N18" s="281"/>
      <c r="O18" s="281"/>
      <c r="P18" s="281"/>
      <c r="Q18" s="281"/>
      <c r="R18" s="283"/>
      <c r="S18" s="283"/>
      <c r="T18" s="283"/>
      <c r="U18" s="283"/>
      <c r="V18" s="283"/>
      <c r="W18" s="320"/>
      <c r="X18" s="320"/>
      <c r="Y18" s="320"/>
    </row>
    <row r="19" spans="1:26" ht="16.5" customHeight="1" x14ac:dyDescent="0.25">
      <c r="A19" s="48">
        <v>10</v>
      </c>
      <c r="B19" s="139"/>
      <c r="C19" s="140"/>
      <c r="D19" s="140"/>
      <c r="E19" s="140"/>
      <c r="F19" s="140"/>
      <c r="G19" s="140"/>
      <c r="H19" s="140"/>
      <c r="I19" s="140"/>
      <c r="J19" s="140"/>
      <c r="K19" s="141"/>
      <c r="L19" s="281"/>
      <c r="M19" s="281"/>
      <c r="N19" s="281"/>
      <c r="O19" s="281"/>
      <c r="P19" s="281"/>
      <c r="Q19" s="281"/>
      <c r="R19" s="283"/>
      <c r="S19" s="283"/>
      <c r="T19" s="283"/>
      <c r="U19" s="283"/>
      <c r="V19" s="283"/>
      <c r="W19" s="320"/>
      <c r="X19" s="320"/>
      <c r="Y19" s="320"/>
    </row>
    <row r="20" spans="1:26" ht="16.5" customHeight="1" x14ac:dyDescent="0.25">
      <c r="A20" s="48">
        <v>11</v>
      </c>
      <c r="B20" s="139"/>
      <c r="C20" s="140"/>
      <c r="D20" s="140"/>
      <c r="E20" s="140"/>
      <c r="F20" s="140"/>
      <c r="G20" s="140"/>
      <c r="H20" s="140"/>
      <c r="I20" s="140"/>
      <c r="J20" s="140"/>
      <c r="K20" s="141"/>
      <c r="L20" s="281"/>
      <c r="M20" s="281"/>
      <c r="N20" s="281"/>
      <c r="O20" s="281"/>
      <c r="P20" s="281"/>
      <c r="Q20" s="281"/>
      <c r="R20" s="283"/>
      <c r="S20" s="283"/>
      <c r="T20" s="283"/>
      <c r="U20" s="283"/>
      <c r="V20" s="283"/>
      <c r="W20" s="320"/>
      <c r="X20" s="320"/>
      <c r="Y20" s="320"/>
    </row>
    <row r="21" spans="1:26" ht="16.5" customHeight="1" x14ac:dyDescent="0.25">
      <c r="A21" s="48">
        <v>12</v>
      </c>
      <c r="B21" s="139"/>
      <c r="C21" s="140"/>
      <c r="D21" s="140"/>
      <c r="E21" s="140"/>
      <c r="F21" s="140"/>
      <c r="G21" s="140"/>
      <c r="H21" s="140"/>
      <c r="I21" s="140"/>
      <c r="J21" s="140"/>
      <c r="K21" s="141"/>
      <c r="L21" s="281"/>
      <c r="M21" s="281"/>
      <c r="N21" s="281"/>
      <c r="O21" s="281"/>
      <c r="P21" s="281"/>
      <c r="Q21" s="281"/>
      <c r="R21" s="283"/>
      <c r="S21" s="283"/>
      <c r="T21" s="283"/>
      <c r="U21" s="283"/>
      <c r="V21" s="283"/>
      <c r="W21" s="320"/>
      <c r="X21" s="320"/>
      <c r="Y21" s="320"/>
    </row>
    <row r="22" spans="1:26" ht="16.5" customHeight="1" x14ac:dyDescent="0.25">
      <c r="A22" s="48">
        <v>13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1"/>
      <c r="L22" s="281"/>
      <c r="M22" s="281"/>
      <c r="N22" s="281"/>
      <c r="O22" s="281"/>
      <c r="P22" s="281"/>
      <c r="Q22" s="281"/>
      <c r="R22" s="283"/>
      <c r="S22" s="283"/>
      <c r="T22" s="283"/>
      <c r="U22" s="283"/>
      <c r="V22" s="283"/>
      <c r="W22" s="320"/>
      <c r="X22" s="320"/>
      <c r="Y22" s="320"/>
    </row>
    <row r="23" spans="1:26" ht="16.5" customHeight="1" x14ac:dyDescent="0.25">
      <c r="A23" s="48">
        <v>14</v>
      </c>
      <c r="B23" s="139"/>
      <c r="C23" s="140"/>
      <c r="D23" s="140"/>
      <c r="E23" s="140"/>
      <c r="F23" s="140"/>
      <c r="G23" s="140"/>
      <c r="H23" s="140"/>
      <c r="I23" s="140"/>
      <c r="J23" s="140"/>
      <c r="K23" s="141"/>
      <c r="L23" s="281"/>
      <c r="M23" s="281"/>
      <c r="N23" s="281"/>
      <c r="O23" s="281"/>
      <c r="P23" s="281"/>
      <c r="Q23" s="281"/>
      <c r="R23" s="283"/>
      <c r="S23" s="283"/>
      <c r="T23" s="283"/>
      <c r="U23" s="283"/>
      <c r="V23" s="283"/>
      <c r="W23" s="320"/>
      <c r="X23" s="320"/>
      <c r="Y23" s="320"/>
    </row>
    <row r="24" spans="1:26" ht="16.5" customHeight="1" x14ac:dyDescent="0.25">
      <c r="A24" s="48">
        <v>15</v>
      </c>
      <c r="B24" s="139"/>
      <c r="C24" s="140"/>
      <c r="D24" s="140"/>
      <c r="E24" s="140"/>
      <c r="F24" s="140"/>
      <c r="G24" s="140"/>
      <c r="H24" s="140"/>
      <c r="I24" s="140"/>
      <c r="J24" s="140"/>
      <c r="K24" s="141"/>
      <c r="L24" s="281"/>
      <c r="M24" s="281"/>
      <c r="N24" s="281"/>
      <c r="O24" s="281"/>
      <c r="P24" s="281"/>
      <c r="Q24" s="281"/>
      <c r="R24" s="283"/>
      <c r="S24" s="283"/>
      <c r="T24" s="283"/>
      <c r="U24" s="283"/>
      <c r="V24" s="283"/>
      <c r="W24" s="320"/>
      <c r="X24" s="320"/>
      <c r="Y24" s="320"/>
    </row>
    <row r="25" spans="1:26" ht="16.5" customHeight="1" x14ac:dyDescent="0.25">
      <c r="A25" s="48">
        <v>16</v>
      </c>
      <c r="B25" s="139"/>
      <c r="C25" s="140"/>
      <c r="D25" s="140"/>
      <c r="E25" s="140"/>
      <c r="F25" s="140"/>
      <c r="G25" s="140"/>
      <c r="H25" s="140"/>
      <c r="I25" s="140"/>
      <c r="J25" s="140"/>
      <c r="K25" s="141"/>
      <c r="L25" s="281"/>
      <c r="M25" s="281"/>
      <c r="N25" s="281"/>
      <c r="O25" s="281"/>
      <c r="P25" s="281"/>
      <c r="Q25" s="281"/>
      <c r="R25" s="283"/>
      <c r="S25" s="283"/>
      <c r="T25" s="283"/>
      <c r="U25" s="283"/>
      <c r="V25" s="283"/>
      <c r="W25" s="320"/>
      <c r="X25" s="320"/>
      <c r="Y25" s="320"/>
    </row>
    <row r="26" spans="1:26" ht="16.5" customHeight="1" x14ac:dyDescent="0.25">
      <c r="A26" s="48">
        <v>17</v>
      </c>
      <c r="B26" s="139"/>
      <c r="C26" s="140"/>
      <c r="D26" s="140"/>
      <c r="E26" s="140"/>
      <c r="F26" s="140"/>
      <c r="G26" s="140"/>
      <c r="H26" s="140"/>
      <c r="I26" s="140"/>
      <c r="J26" s="140"/>
      <c r="K26" s="141"/>
      <c r="L26" s="281"/>
      <c r="M26" s="281"/>
      <c r="N26" s="281"/>
      <c r="O26" s="281"/>
      <c r="P26" s="281"/>
      <c r="Q26" s="281"/>
      <c r="R26" s="283"/>
      <c r="S26" s="283"/>
      <c r="T26" s="283"/>
      <c r="U26" s="283"/>
      <c r="V26" s="283"/>
      <c r="W26" s="320"/>
      <c r="X26" s="320"/>
      <c r="Y26" s="320"/>
    </row>
    <row r="27" spans="1:26" ht="16.5" customHeight="1" x14ac:dyDescent="0.25">
      <c r="A27" s="48">
        <v>18</v>
      </c>
      <c r="B27" s="139"/>
      <c r="C27" s="140"/>
      <c r="D27" s="140"/>
      <c r="E27" s="140"/>
      <c r="F27" s="140"/>
      <c r="G27" s="140"/>
      <c r="H27" s="140"/>
      <c r="I27" s="140"/>
      <c r="J27" s="140"/>
      <c r="K27" s="141"/>
      <c r="L27" s="281"/>
      <c r="M27" s="281"/>
      <c r="N27" s="281"/>
      <c r="O27" s="281"/>
      <c r="P27" s="281"/>
      <c r="Q27" s="281"/>
      <c r="R27" s="283"/>
      <c r="S27" s="283"/>
      <c r="T27" s="283"/>
      <c r="U27" s="283"/>
      <c r="V27" s="283"/>
      <c r="W27" s="320"/>
      <c r="X27" s="320"/>
      <c r="Y27" s="320"/>
    </row>
    <row r="28" spans="1:26" ht="16.5" customHeight="1" x14ac:dyDescent="0.25">
      <c r="A28" s="48">
        <v>19</v>
      </c>
      <c r="B28" s="139"/>
      <c r="C28" s="140"/>
      <c r="D28" s="140"/>
      <c r="E28" s="140"/>
      <c r="F28" s="140"/>
      <c r="G28" s="140"/>
      <c r="H28" s="140"/>
      <c r="I28" s="140"/>
      <c r="J28" s="140"/>
      <c r="K28" s="141"/>
      <c r="L28" s="281"/>
      <c r="M28" s="281"/>
      <c r="N28" s="281"/>
      <c r="O28" s="281"/>
      <c r="P28" s="281"/>
      <c r="Q28" s="281"/>
      <c r="R28" s="283"/>
      <c r="S28" s="283"/>
      <c r="T28" s="283"/>
      <c r="U28" s="283"/>
      <c r="V28" s="283"/>
      <c r="W28" s="320"/>
      <c r="X28" s="320"/>
      <c r="Y28" s="320"/>
    </row>
    <row r="29" spans="1:26" ht="16.5" customHeight="1" x14ac:dyDescent="0.25">
      <c r="A29" s="48">
        <v>20</v>
      </c>
      <c r="B29" s="139"/>
      <c r="C29" s="140"/>
      <c r="D29" s="140"/>
      <c r="E29" s="140"/>
      <c r="F29" s="140"/>
      <c r="G29" s="140"/>
      <c r="H29" s="140"/>
      <c r="I29" s="140"/>
      <c r="J29" s="140"/>
      <c r="K29" s="141"/>
      <c r="L29" s="281"/>
      <c r="M29" s="281"/>
      <c r="N29" s="281"/>
      <c r="O29" s="281"/>
      <c r="P29" s="281"/>
      <c r="Q29" s="281"/>
      <c r="R29" s="283"/>
      <c r="S29" s="283"/>
      <c r="T29" s="283"/>
      <c r="U29" s="283"/>
      <c r="V29" s="283"/>
      <c r="W29" s="320"/>
      <c r="X29" s="320"/>
      <c r="Y29" s="320"/>
    </row>
    <row r="30" spans="1:26" ht="12.75" customHeight="1" x14ac:dyDescent="0.25">
      <c r="A30" s="36"/>
      <c r="L30" s="208" t="s">
        <v>18</v>
      </c>
      <c r="M30" s="208"/>
      <c r="N30" s="208"/>
      <c r="O30" s="209"/>
      <c r="P30" s="209"/>
      <c r="Q30" s="34" t="s">
        <v>19</v>
      </c>
      <c r="R30" s="209"/>
      <c r="S30" s="209"/>
      <c r="T30" s="209"/>
      <c r="U30" s="209"/>
      <c r="V30" s="209"/>
      <c r="W30" s="35" t="s">
        <v>19</v>
      </c>
      <c r="X30" s="34">
        <v>202</v>
      </c>
      <c r="Y30" s="52"/>
    </row>
    <row r="31" spans="1:26" ht="24" customHeight="1" x14ac:dyDescent="0.25">
      <c r="A31" s="4"/>
    </row>
    <row r="32" spans="1:26" ht="24" customHeight="1" x14ac:dyDescent="0.25">
      <c r="Y32" s="9"/>
      <c r="Z32" s="9"/>
    </row>
    <row r="33" spans="2:26" ht="11.1" customHeight="1" x14ac:dyDescent="0.25">
      <c r="B33" s="165" t="s">
        <v>10</v>
      </c>
      <c r="C33" s="165"/>
      <c r="D33" s="165"/>
      <c r="E33" s="165"/>
      <c r="F33" s="165"/>
      <c r="G33" s="13"/>
      <c r="H33" s="165" t="s">
        <v>10</v>
      </c>
      <c r="I33" s="165"/>
      <c r="J33" s="165"/>
      <c r="K33" s="165"/>
      <c r="L33" s="165"/>
      <c r="M33" s="13"/>
      <c r="N33" s="161" t="s">
        <v>12</v>
      </c>
      <c r="O33" s="161"/>
      <c r="P33" s="161"/>
      <c r="Q33" s="161"/>
      <c r="R33" s="161"/>
      <c r="S33" s="13"/>
      <c r="T33" s="161" t="s">
        <v>12</v>
      </c>
      <c r="U33" s="161"/>
      <c r="V33" s="161"/>
      <c r="W33" s="161"/>
      <c r="X33" s="161"/>
      <c r="Y33" s="13"/>
      <c r="Z33" s="13"/>
    </row>
    <row r="34" spans="2:26" ht="11.1" customHeight="1" x14ac:dyDescent="0.25">
      <c r="B34" s="163" t="str">
        <f>IF('RESUMEN ACTA 1'!B34="","",'RESUMEN ACTA 1'!B34)</f>
        <v>TRIBUNAL DOCENTE 1</v>
      </c>
      <c r="C34" s="163"/>
      <c r="D34" s="163"/>
      <c r="E34" s="163"/>
      <c r="F34" s="163"/>
      <c r="G34" s="16"/>
      <c r="H34" s="163" t="str">
        <f>IF('RESUMEN ACTA 1'!Z34="","",'RESUMEN ACTA 1'!Z34)</f>
        <v>TRIBUNAL DOCENTE 4</v>
      </c>
      <c r="I34" s="163"/>
      <c r="J34" s="163"/>
      <c r="K34" s="163"/>
      <c r="L34" s="163"/>
      <c r="M34" s="16"/>
      <c r="N34" s="28" t="s">
        <v>16</v>
      </c>
      <c r="O34" s="163" t="str">
        <f>IF('RESUMEN ACTA 1'!C41="","",'RESUMEN ACTA 1'!C41)</f>
        <v>TRIBUNAL ESTUDIANTIL 1</v>
      </c>
      <c r="P34" s="163"/>
      <c r="Q34" s="163"/>
      <c r="R34" s="163"/>
      <c r="S34" s="16"/>
      <c r="T34" s="28" t="s">
        <v>16</v>
      </c>
      <c r="U34" s="163" t="str">
        <f>IF('RESUMEN ACTA 1'!AA41="","",'RESUMEN ACTA 1'!AA41)</f>
        <v>TRIBUNAL ESTUDIANTIL 4</v>
      </c>
      <c r="V34" s="163"/>
      <c r="W34" s="163"/>
      <c r="X34" s="163"/>
      <c r="Y34" s="16"/>
      <c r="Z34" s="16"/>
    </row>
    <row r="35" spans="2:26" ht="9.9499999999999993" customHeight="1" x14ac:dyDescent="0.25">
      <c r="B35" s="162" t="s">
        <v>6</v>
      </c>
      <c r="C35" s="162"/>
      <c r="D35" s="162"/>
      <c r="E35" s="162"/>
      <c r="F35" s="162"/>
      <c r="G35" s="14"/>
      <c r="H35" s="162" t="s">
        <v>6</v>
      </c>
      <c r="I35" s="162"/>
      <c r="J35" s="162"/>
      <c r="K35" s="162"/>
      <c r="L35" s="162"/>
      <c r="M35" s="14"/>
      <c r="N35" s="162" t="s">
        <v>6</v>
      </c>
      <c r="O35" s="162"/>
      <c r="P35" s="162"/>
      <c r="Q35" s="162"/>
      <c r="R35" s="162"/>
      <c r="S35" s="14"/>
      <c r="T35" s="162" t="s">
        <v>6</v>
      </c>
      <c r="U35" s="162"/>
      <c r="V35" s="162"/>
      <c r="W35" s="162"/>
      <c r="X35" s="162"/>
      <c r="Y35" s="14"/>
      <c r="Z35" s="14"/>
    </row>
    <row r="36" spans="2:26" ht="9.9499999999999993" customHeight="1" x14ac:dyDescent="0.25">
      <c r="B36" s="27" t="s">
        <v>11</v>
      </c>
      <c r="C36" s="160" t="str">
        <f>IF('RESUMEN ACTA 1'!C36="","",'RESUMEN ACTA 1'!C36)</f>
        <v>Nº C.I. TRIB.  DOCENTE 1</v>
      </c>
      <c r="D36" s="160"/>
      <c r="E36" s="160"/>
      <c r="F36" s="160"/>
      <c r="G36" s="16"/>
      <c r="H36" s="27" t="s">
        <v>11</v>
      </c>
      <c r="I36" s="160" t="str">
        <f>IF('RESUMEN ACTA 1'!AA36="","",'RESUMEN ACTA 1'!AA36)</f>
        <v>Nº C.I. TRIB.  DOCENTE 4</v>
      </c>
      <c r="J36" s="160"/>
      <c r="K36" s="160"/>
      <c r="L36" s="160"/>
      <c r="M36" s="16"/>
      <c r="N36" s="27" t="s">
        <v>55</v>
      </c>
      <c r="O36" s="160" t="str">
        <f>IF('RESUMEN ACTA 1'!C43="","",'RESUMEN ACTA 1'!C43)</f>
        <v>Nº REG. UNIV. TRIB. EST. 1</v>
      </c>
      <c r="P36" s="160"/>
      <c r="Q36" s="160"/>
      <c r="R36" s="160"/>
      <c r="S36" s="16"/>
      <c r="T36" s="27" t="s">
        <v>55</v>
      </c>
      <c r="U36" s="160" t="str">
        <f>IF('RESUMEN ACTA 1'!AA43="","",'RESUMEN ACTA 1'!AA43)</f>
        <v>Nº REG. UNIV. TRIB. EST. 4</v>
      </c>
      <c r="V36" s="160"/>
      <c r="W36" s="160"/>
      <c r="X36" s="160"/>
      <c r="Y36" s="19"/>
      <c r="Z36" s="16"/>
    </row>
    <row r="37" spans="2:26" ht="24" customHeight="1" x14ac:dyDescent="0.25">
      <c r="M37" s="9"/>
      <c r="S37" s="9"/>
      <c r="Y37" s="9"/>
      <c r="Z37" s="9"/>
    </row>
    <row r="38" spans="2:26" ht="24" customHeight="1" x14ac:dyDescent="0.25">
      <c r="M38" s="9"/>
      <c r="S38" s="9"/>
      <c r="Y38" s="9"/>
      <c r="Z38" s="9"/>
    </row>
    <row r="39" spans="2:26" ht="11.1" customHeight="1" x14ac:dyDescent="0.25">
      <c r="B39" s="165" t="s">
        <v>10</v>
      </c>
      <c r="C39" s="165"/>
      <c r="D39" s="165"/>
      <c r="E39" s="165"/>
      <c r="F39" s="165"/>
      <c r="H39" s="165" t="s">
        <v>10</v>
      </c>
      <c r="I39" s="165"/>
      <c r="J39" s="165"/>
      <c r="K39" s="165"/>
      <c r="L39" s="165"/>
      <c r="M39" s="9"/>
      <c r="N39" s="161" t="s">
        <v>12</v>
      </c>
      <c r="O39" s="161"/>
      <c r="P39" s="161"/>
      <c r="Q39" s="161"/>
      <c r="R39" s="161"/>
      <c r="S39" s="9"/>
      <c r="T39" s="161" t="s">
        <v>12</v>
      </c>
      <c r="U39" s="161"/>
      <c r="V39" s="161"/>
      <c r="W39" s="161"/>
      <c r="X39" s="161"/>
      <c r="Y39" s="9"/>
      <c r="Z39" s="9"/>
    </row>
    <row r="40" spans="2:26" ht="11.1" customHeight="1" x14ac:dyDescent="0.25">
      <c r="B40" s="163" t="str">
        <f>IF('RESUMEN ACTA 1'!J34="","",'RESUMEN ACTA 1'!J34)</f>
        <v>TRIBUNAL DOCENTE 2</v>
      </c>
      <c r="C40" s="163"/>
      <c r="D40" s="163"/>
      <c r="E40" s="163"/>
      <c r="F40" s="163"/>
      <c r="H40" s="163" t="str">
        <f>IF('RESUMEN ACTA 1'!AH34="","",'RESUMEN ACTA 1'!AH34)</f>
        <v>TRIBUNAL DOCENTE 5</v>
      </c>
      <c r="I40" s="163"/>
      <c r="J40" s="163"/>
      <c r="K40" s="163"/>
      <c r="L40" s="163"/>
      <c r="M40" s="9"/>
      <c r="N40" s="28" t="s">
        <v>16</v>
      </c>
      <c r="O40" s="163" t="str">
        <f>IF('RESUMEN ACTA 1'!K41="","",'RESUMEN ACTA 1'!K41)</f>
        <v>TRIBUNAL ESTUDIANTIL 2</v>
      </c>
      <c r="P40" s="163"/>
      <c r="Q40" s="163"/>
      <c r="R40" s="163"/>
      <c r="S40" s="9"/>
      <c r="T40" s="28" t="s">
        <v>16</v>
      </c>
      <c r="U40" s="163" t="str">
        <f>IF('RESUMEN ACTA 1'!AI41="","",'RESUMEN ACTA 1'!AI41)</f>
        <v>TRIBUNAL ESTUDIANTIL 5</v>
      </c>
      <c r="V40" s="163"/>
      <c r="W40" s="163"/>
      <c r="X40" s="163"/>
      <c r="Y40" s="9"/>
      <c r="Z40" s="9"/>
    </row>
    <row r="41" spans="2:26" ht="9.9499999999999993" customHeight="1" x14ac:dyDescent="0.25">
      <c r="B41" s="162" t="s">
        <v>6</v>
      </c>
      <c r="C41" s="162"/>
      <c r="D41" s="162"/>
      <c r="E41" s="162"/>
      <c r="F41" s="162"/>
      <c r="H41" s="162" t="s">
        <v>6</v>
      </c>
      <c r="I41" s="162"/>
      <c r="J41" s="162"/>
      <c r="K41" s="162"/>
      <c r="L41" s="162"/>
      <c r="M41" s="9"/>
      <c r="N41" s="162" t="s">
        <v>6</v>
      </c>
      <c r="O41" s="162"/>
      <c r="P41" s="162"/>
      <c r="Q41" s="162"/>
      <c r="R41" s="162"/>
      <c r="S41" s="9"/>
      <c r="T41" s="162" t="s">
        <v>6</v>
      </c>
      <c r="U41" s="162"/>
      <c r="V41" s="162"/>
      <c r="W41" s="162"/>
      <c r="X41" s="162"/>
      <c r="Y41" s="9"/>
      <c r="Z41" s="9"/>
    </row>
    <row r="42" spans="2:26" ht="9.9499999999999993" customHeight="1" x14ac:dyDescent="0.25">
      <c r="B42" s="27" t="s">
        <v>11</v>
      </c>
      <c r="C42" s="160" t="str">
        <f>IF('RESUMEN ACTA 1'!K36="","",'RESUMEN ACTA 1'!K36)</f>
        <v>Nº C.I. TRIB.  DOCENTE 2</v>
      </c>
      <c r="D42" s="160"/>
      <c r="E42" s="160"/>
      <c r="F42" s="160"/>
      <c r="H42" s="27" t="s">
        <v>11</v>
      </c>
      <c r="I42" s="160" t="str">
        <f>IF('RESUMEN ACTA 1'!AI36="","",'RESUMEN ACTA 1'!AI36)</f>
        <v>Nº C.I. TRIB.  DOCENTE 5</v>
      </c>
      <c r="J42" s="160"/>
      <c r="K42" s="160"/>
      <c r="L42" s="160"/>
      <c r="N42" s="27" t="s">
        <v>55</v>
      </c>
      <c r="O42" s="160" t="str">
        <f>IF('RESUMEN ACTA 1'!K43="","",'RESUMEN ACTA 1'!K43)</f>
        <v>Nº REG. UNIV. TRIB. EST. 2</v>
      </c>
      <c r="P42" s="160"/>
      <c r="Q42" s="160"/>
      <c r="R42" s="160"/>
      <c r="T42" s="27" t="s">
        <v>55</v>
      </c>
      <c r="U42" s="160" t="str">
        <f>IF('RESUMEN ACTA 1'!AI43="","",'RESUMEN ACTA 1'!AI43)</f>
        <v>Nº REG. UNIV. TRIB. EST. 5</v>
      </c>
      <c r="V42" s="160"/>
      <c r="W42" s="160"/>
      <c r="X42" s="160"/>
    </row>
    <row r="43" spans="2:26" ht="24" customHeight="1" x14ac:dyDescent="0.25"/>
    <row r="44" spans="2:26" ht="24" customHeight="1" x14ac:dyDescent="0.25"/>
    <row r="45" spans="2:26" ht="11.1" customHeight="1" x14ac:dyDescent="0.25">
      <c r="B45" s="165" t="s">
        <v>10</v>
      </c>
      <c r="C45" s="165"/>
      <c r="D45" s="165"/>
      <c r="E45" s="165"/>
      <c r="F45" s="165"/>
      <c r="H45" s="29"/>
      <c r="I45" s="29"/>
      <c r="J45" s="29"/>
      <c r="K45" s="29"/>
      <c r="L45" s="29"/>
      <c r="N45" s="161" t="s">
        <v>12</v>
      </c>
      <c r="O45" s="161"/>
      <c r="P45" s="161"/>
      <c r="Q45" s="161"/>
      <c r="R45" s="161"/>
      <c r="T45" s="164"/>
      <c r="U45" s="164"/>
      <c r="V45" s="164"/>
      <c r="W45" s="164"/>
      <c r="X45" s="164"/>
    </row>
    <row r="46" spans="2:26" ht="11.1" customHeight="1" x14ac:dyDescent="0.25">
      <c r="B46" s="163" t="str">
        <f>IF('RESUMEN ACTA 1'!R34="","",'RESUMEN ACTA 1'!R34)</f>
        <v>TRIBUNAL DOCENTE 3</v>
      </c>
      <c r="C46" s="163"/>
      <c r="D46" s="163"/>
      <c r="E46" s="163"/>
      <c r="F46" s="163"/>
      <c r="H46" s="30"/>
      <c r="I46" s="30"/>
      <c r="J46" s="30"/>
      <c r="K46" s="30"/>
      <c r="L46" s="30"/>
      <c r="N46" s="28" t="s">
        <v>16</v>
      </c>
      <c r="O46" s="163" t="str">
        <f>IF('RESUMEN ACTA 1'!S41="","",'RESUMEN ACTA 1'!S41)</f>
        <v>TRIBUNAL ESTUDIANTIL 3</v>
      </c>
      <c r="P46" s="163"/>
      <c r="Q46" s="163"/>
      <c r="R46" s="163"/>
      <c r="T46" s="159"/>
      <c r="U46" s="159"/>
      <c r="V46" s="159"/>
      <c r="W46" s="159"/>
      <c r="X46" s="159"/>
    </row>
    <row r="47" spans="2:26" ht="9.9499999999999993" customHeight="1" x14ac:dyDescent="0.25">
      <c r="B47" s="162" t="s">
        <v>6</v>
      </c>
      <c r="C47" s="162"/>
      <c r="D47" s="162"/>
      <c r="E47" s="162"/>
      <c r="F47" s="162"/>
      <c r="H47" s="31"/>
      <c r="I47" s="31"/>
      <c r="J47" s="31"/>
      <c r="K47" s="31"/>
      <c r="L47" s="31"/>
      <c r="N47" s="162" t="s">
        <v>6</v>
      </c>
      <c r="O47" s="162"/>
      <c r="P47" s="162"/>
      <c r="Q47" s="162"/>
      <c r="R47" s="162"/>
      <c r="T47" s="158"/>
      <c r="U47" s="158"/>
      <c r="V47" s="158"/>
      <c r="W47" s="158"/>
      <c r="X47" s="158"/>
    </row>
    <row r="48" spans="2:26" ht="9.9499999999999993" customHeight="1" x14ac:dyDescent="0.25">
      <c r="B48" s="27" t="s">
        <v>11</v>
      </c>
      <c r="C48" s="160" t="str">
        <f>IF('RESUMEN ACTA 1'!S36="","",'RESUMEN ACTA 1'!S36)</f>
        <v>Nº C.I. TRIB.  DOCENTE 3</v>
      </c>
      <c r="D48" s="160"/>
      <c r="E48" s="160"/>
      <c r="F48" s="160"/>
      <c r="H48" s="33"/>
      <c r="I48" s="30"/>
      <c r="J48" s="30"/>
      <c r="K48" s="30"/>
      <c r="L48" s="30"/>
      <c r="N48" s="27" t="s">
        <v>55</v>
      </c>
      <c r="O48" s="160" t="str">
        <f>IF('RESUMEN ACTA 1'!S43="","",'RESUMEN ACTA 1'!S43)</f>
        <v>Nº REG. UNIV. TRIB. EST. 3</v>
      </c>
      <c r="P48" s="160"/>
      <c r="Q48" s="160"/>
      <c r="R48" s="160"/>
      <c r="T48" s="33"/>
      <c r="U48" s="159"/>
      <c r="V48" s="159"/>
      <c r="W48" s="159"/>
      <c r="X48" s="159"/>
    </row>
  </sheetData>
  <mergeCells count="167">
    <mergeCell ref="B47:F47"/>
    <mergeCell ref="N47:R47"/>
    <mergeCell ref="T47:X47"/>
    <mergeCell ref="C48:F48"/>
    <mergeCell ref="O48:R48"/>
    <mergeCell ref="U48:X48"/>
    <mergeCell ref="B45:F45"/>
    <mergeCell ref="N45:R45"/>
    <mergeCell ref="T45:X45"/>
    <mergeCell ref="B46:F46"/>
    <mergeCell ref="O46:R46"/>
    <mergeCell ref="T46:X46"/>
    <mergeCell ref="B41:F41"/>
    <mergeCell ref="H41:L41"/>
    <mergeCell ref="N41:R41"/>
    <mergeCell ref="T41:X41"/>
    <mergeCell ref="C42:F42"/>
    <mergeCell ref="I42:L42"/>
    <mergeCell ref="O42:R42"/>
    <mergeCell ref="U42:X42"/>
    <mergeCell ref="B39:F39"/>
    <mergeCell ref="H39:L39"/>
    <mergeCell ref="N39:R39"/>
    <mergeCell ref="T39:X39"/>
    <mergeCell ref="B40:F40"/>
    <mergeCell ref="H40:L40"/>
    <mergeCell ref="O40:R40"/>
    <mergeCell ref="U40:X40"/>
    <mergeCell ref="L30:N30"/>
    <mergeCell ref="O30:P30"/>
    <mergeCell ref="R30:V30"/>
    <mergeCell ref="B35:F35"/>
    <mergeCell ref="H35:L35"/>
    <mergeCell ref="N35:R35"/>
    <mergeCell ref="T35:X35"/>
    <mergeCell ref="C36:F36"/>
    <mergeCell ref="I36:L36"/>
    <mergeCell ref="O36:R36"/>
    <mergeCell ref="U36:X36"/>
    <mergeCell ref="B33:F33"/>
    <mergeCell ref="H33:L33"/>
    <mergeCell ref="N33:R33"/>
    <mergeCell ref="T33:X33"/>
    <mergeCell ref="B34:F34"/>
    <mergeCell ref="H34:L34"/>
    <mergeCell ref="O34:R34"/>
    <mergeCell ref="U34:X34"/>
    <mergeCell ref="B28:K28"/>
    <mergeCell ref="L28:N28"/>
    <mergeCell ref="O28:Q28"/>
    <mergeCell ref="R28:V28"/>
    <mergeCell ref="W28:Y28"/>
    <mergeCell ref="B29:K29"/>
    <mergeCell ref="L29:N29"/>
    <mergeCell ref="O29:Q29"/>
    <mergeCell ref="R29:V29"/>
    <mergeCell ref="W29:Y29"/>
    <mergeCell ref="B26:K26"/>
    <mergeCell ref="L26:N26"/>
    <mergeCell ref="O26:Q26"/>
    <mergeCell ref="R26:V26"/>
    <mergeCell ref="W26:Y26"/>
    <mergeCell ref="B27:K27"/>
    <mergeCell ref="L27:N27"/>
    <mergeCell ref="O27:Q27"/>
    <mergeCell ref="R27:V27"/>
    <mergeCell ref="W27:Y27"/>
    <mergeCell ref="B24:K24"/>
    <mergeCell ref="L24:N24"/>
    <mergeCell ref="O24:Q24"/>
    <mergeCell ref="R24:V24"/>
    <mergeCell ref="W24:Y24"/>
    <mergeCell ref="B25:K25"/>
    <mergeCell ref="L25:N25"/>
    <mergeCell ref="O25:Q25"/>
    <mergeCell ref="R25:V25"/>
    <mergeCell ref="W25:Y25"/>
    <mergeCell ref="B22:K22"/>
    <mergeCell ref="L22:N22"/>
    <mergeCell ref="O22:Q22"/>
    <mergeCell ref="R22:V22"/>
    <mergeCell ref="W22:Y22"/>
    <mergeCell ref="B23:K23"/>
    <mergeCell ref="L23:N23"/>
    <mergeCell ref="O23:Q23"/>
    <mergeCell ref="R23:V23"/>
    <mergeCell ref="W23:Y23"/>
    <mergeCell ref="B20:K20"/>
    <mergeCell ref="L20:N20"/>
    <mergeCell ref="O20:Q20"/>
    <mergeCell ref="R20:V20"/>
    <mergeCell ref="W20:Y20"/>
    <mergeCell ref="B21:K21"/>
    <mergeCell ref="L21:N21"/>
    <mergeCell ref="O21:Q21"/>
    <mergeCell ref="R21:V21"/>
    <mergeCell ref="W21:Y21"/>
    <mergeCell ref="B18:K18"/>
    <mergeCell ref="L18:N18"/>
    <mergeCell ref="O18:Q18"/>
    <mergeCell ref="R18:V18"/>
    <mergeCell ref="W18:Y18"/>
    <mergeCell ref="B19:K19"/>
    <mergeCell ref="L19:N19"/>
    <mergeCell ref="O19:Q19"/>
    <mergeCell ref="R19:V19"/>
    <mergeCell ref="W19:Y19"/>
    <mergeCell ref="B16:K16"/>
    <mergeCell ref="L16:N16"/>
    <mergeCell ref="O16:Q16"/>
    <mergeCell ref="R16:V16"/>
    <mergeCell ref="W16:Y16"/>
    <mergeCell ref="B17:K17"/>
    <mergeCell ref="L17:N17"/>
    <mergeCell ref="O17:Q17"/>
    <mergeCell ref="R17:V17"/>
    <mergeCell ref="W17:Y17"/>
    <mergeCell ref="B14:K14"/>
    <mergeCell ref="L14:N14"/>
    <mergeCell ref="O14:Q14"/>
    <mergeCell ref="R14:V14"/>
    <mergeCell ref="W14:Y14"/>
    <mergeCell ref="B15:K15"/>
    <mergeCell ref="L15:N15"/>
    <mergeCell ref="O15:Q15"/>
    <mergeCell ref="R15:V15"/>
    <mergeCell ref="W15:Y15"/>
    <mergeCell ref="B12:K12"/>
    <mergeCell ref="L12:N12"/>
    <mergeCell ref="O12:Q12"/>
    <mergeCell ref="R12:V12"/>
    <mergeCell ref="W12:Y12"/>
    <mergeCell ref="B13:K13"/>
    <mergeCell ref="L13:N13"/>
    <mergeCell ref="O13:Q13"/>
    <mergeCell ref="R13:V13"/>
    <mergeCell ref="W13:Y13"/>
    <mergeCell ref="B10:K10"/>
    <mergeCell ref="L10:N10"/>
    <mergeCell ref="O10:Q10"/>
    <mergeCell ref="R10:V10"/>
    <mergeCell ref="W10:Y10"/>
    <mergeCell ref="B11:K11"/>
    <mergeCell ref="L11:N11"/>
    <mergeCell ref="O11:Q11"/>
    <mergeCell ref="R11:V11"/>
    <mergeCell ref="W11:Y11"/>
    <mergeCell ref="R1:Y1"/>
    <mergeCell ref="D1:Q1"/>
    <mergeCell ref="A8:A9"/>
    <mergeCell ref="B8:N8"/>
    <mergeCell ref="O8:V8"/>
    <mergeCell ref="W8:Y9"/>
    <mergeCell ref="B9:K9"/>
    <mergeCell ref="L9:N9"/>
    <mergeCell ref="O9:Q9"/>
    <mergeCell ref="R9:V9"/>
    <mergeCell ref="W2:Y2"/>
    <mergeCell ref="D2:V2"/>
    <mergeCell ref="D4:E4"/>
    <mergeCell ref="F4:S4"/>
    <mergeCell ref="D5:F5"/>
    <mergeCell ref="G5:S5"/>
    <mergeCell ref="T5:V5"/>
    <mergeCell ref="W5:Y5"/>
    <mergeCell ref="A7:P7"/>
    <mergeCell ref="Q7:Y7"/>
  </mergeCells>
  <printOptions horizontalCentered="1"/>
  <pageMargins left="0.27559055118110237" right="0.27559055118110237" top="0.47244094488188981" bottom="0.27559055118110237" header="0.19685039370078741" footer="0.19685039370078741"/>
  <pageSetup paperSize="120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Normal="100" workbookViewId="0">
      <selection activeCell="AQ1" sqref="AQ1"/>
    </sheetView>
  </sheetViews>
  <sheetFormatPr baseColWidth="10" defaultRowHeight="15" x14ac:dyDescent="0.25"/>
  <cols>
    <col min="1" max="39" width="3.85546875" customWidth="1"/>
    <col min="40" max="40" width="4.42578125" customWidth="1"/>
    <col min="41" max="41" width="4.85546875" customWidth="1"/>
  </cols>
  <sheetData>
    <row r="1" spans="1:41" ht="15" customHeight="1" x14ac:dyDescent="0.5">
      <c r="B1" s="7"/>
      <c r="D1" s="117" t="s">
        <v>89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54"/>
      <c r="AA1" s="54"/>
      <c r="AB1" s="54"/>
      <c r="AC1" s="54"/>
      <c r="AD1" s="54"/>
      <c r="AE1" s="54"/>
      <c r="AF1" s="54"/>
      <c r="AG1" s="116" t="s">
        <v>165</v>
      </c>
      <c r="AH1" s="116"/>
      <c r="AI1" s="116"/>
      <c r="AJ1" s="116"/>
      <c r="AK1" s="116"/>
      <c r="AL1" s="116"/>
      <c r="AM1" s="116"/>
      <c r="AN1" s="116"/>
      <c r="AO1" s="116"/>
    </row>
    <row r="2" spans="1:41" ht="15" customHeight="1" x14ac:dyDescent="0.5">
      <c r="B2" s="7"/>
      <c r="D2" s="118" t="s">
        <v>90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53"/>
      <c r="AA2" s="53"/>
      <c r="AB2" s="53"/>
      <c r="AC2" s="53"/>
      <c r="AD2" s="53"/>
      <c r="AE2" s="53"/>
      <c r="AF2" s="53"/>
      <c r="AG2" s="53"/>
      <c r="AM2" s="331" t="s">
        <v>75</v>
      </c>
      <c r="AN2" s="331"/>
      <c r="AO2" s="331"/>
    </row>
    <row r="3" spans="1:41" ht="5.0999999999999996" customHeight="1" x14ac:dyDescent="0.5">
      <c r="B3" s="7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3"/>
      <c r="AA3" s="53"/>
      <c r="AB3" s="53"/>
      <c r="AC3" s="53"/>
      <c r="AD3" s="53"/>
      <c r="AE3" s="53"/>
      <c r="AF3" s="53"/>
      <c r="AG3" s="53"/>
      <c r="AM3" s="55"/>
      <c r="AN3" s="55"/>
      <c r="AO3" s="55"/>
    </row>
    <row r="4" spans="1:41" ht="15" customHeight="1" x14ac:dyDescent="0.25">
      <c r="A4" s="57"/>
      <c r="B4" s="58"/>
      <c r="C4" s="57"/>
      <c r="D4" s="221" t="s">
        <v>95</v>
      </c>
      <c r="E4" s="221"/>
      <c r="F4" s="221"/>
      <c r="G4" s="222" t="str">
        <f>IF('RESUMEN ACTA 1'!G4="","",'RESUMEN ACTA 1'!G4)</f>
        <v/>
      </c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1" t="s">
        <v>96</v>
      </c>
      <c r="V4" s="221"/>
      <c r="W4" s="221"/>
      <c r="X4" s="221"/>
      <c r="Y4" s="222" t="str">
        <f>IF('RESUMEN ACTA 1'!Y4="","",'RESUMEN ACTA 1'!Y4)</f>
        <v/>
      </c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</row>
    <row r="5" spans="1:41" ht="15" customHeight="1" x14ac:dyDescent="0.25">
      <c r="A5" s="57"/>
      <c r="B5" s="59"/>
      <c r="C5" s="57"/>
      <c r="D5" s="223" t="s">
        <v>97</v>
      </c>
      <c r="E5" s="223"/>
      <c r="F5" s="223"/>
      <c r="G5" s="224" t="str">
        <f>IF('RESUMEN ACTA 1'!G5="","",'RESUMEN ACTA 1'!G5)</f>
        <v/>
      </c>
      <c r="H5" s="224"/>
      <c r="I5" s="224"/>
      <c r="J5" s="224"/>
      <c r="K5" s="65"/>
      <c r="L5" s="64"/>
      <c r="M5" s="64"/>
      <c r="N5" s="64"/>
      <c r="O5" s="64"/>
      <c r="P5" s="64"/>
      <c r="Q5" s="64"/>
      <c r="R5" s="64"/>
      <c r="S5" s="64"/>
      <c r="T5" s="64"/>
      <c r="U5" s="61"/>
      <c r="V5" s="61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62"/>
      <c r="AI5" s="62"/>
      <c r="AJ5" s="62"/>
      <c r="AK5" s="62"/>
      <c r="AL5" s="62"/>
      <c r="AM5" s="62"/>
      <c r="AN5" s="62"/>
      <c r="AO5" s="62"/>
    </row>
    <row r="6" spans="1:41" ht="6" customHeight="1" x14ac:dyDescent="0.25">
      <c r="A6" s="57"/>
      <c r="B6" s="59"/>
      <c r="C6" s="57"/>
      <c r="D6" s="66"/>
      <c r="E6" s="66"/>
      <c r="F6" s="66"/>
      <c r="G6" s="79"/>
      <c r="H6" s="79"/>
      <c r="I6" s="79"/>
      <c r="J6" s="79"/>
      <c r="K6" s="80"/>
      <c r="L6" s="64"/>
      <c r="M6" s="64"/>
      <c r="N6" s="64"/>
      <c r="O6" s="64"/>
      <c r="P6" s="64"/>
      <c r="Q6" s="64"/>
      <c r="R6" s="64"/>
      <c r="S6" s="64"/>
      <c r="T6" s="64"/>
      <c r="U6" s="61"/>
      <c r="V6" s="61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62"/>
      <c r="AI6" s="62"/>
      <c r="AJ6" s="62"/>
      <c r="AK6" s="62"/>
      <c r="AL6" s="62"/>
      <c r="AM6" s="62"/>
      <c r="AN6" s="62"/>
      <c r="AO6" s="62"/>
    </row>
    <row r="7" spans="1:41" ht="20.100000000000001" customHeight="1" x14ac:dyDescent="0.35">
      <c r="B7" s="330" t="s">
        <v>133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K7" s="329" t="s">
        <v>75</v>
      </c>
      <c r="AL7" s="329"/>
      <c r="AM7" s="329"/>
      <c r="AN7" s="329"/>
      <c r="AO7" s="329"/>
    </row>
    <row r="8" spans="1:41" ht="17.100000000000001" customHeight="1" x14ac:dyDescent="0.25">
      <c r="A8" s="215" t="s">
        <v>1</v>
      </c>
      <c r="B8" s="216" t="s">
        <v>2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15" t="s">
        <v>76</v>
      </c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88" t="s">
        <v>78</v>
      </c>
      <c r="AC8" s="289"/>
      <c r="AD8" s="289"/>
      <c r="AE8" s="290"/>
      <c r="AF8" s="288" t="s">
        <v>171</v>
      </c>
      <c r="AG8" s="289"/>
      <c r="AH8" s="289"/>
      <c r="AI8" s="290"/>
      <c r="AJ8" s="215" t="s">
        <v>77</v>
      </c>
      <c r="AK8" s="215"/>
      <c r="AL8" s="215"/>
      <c r="AM8" s="215" t="s">
        <v>128</v>
      </c>
      <c r="AN8" s="215"/>
      <c r="AO8" s="215"/>
    </row>
    <row r="9" spans="1:41" ht="17.100000000000001" customHeight="1" x14ac:dyDescent="0.25">
      <c r="A9" s="215"/>
      <c r="B9" s="216" t="s">
        <v>6</v>
      </c>
      <c r="C9" s="220"/>
      <c r="D9" s="220"/>
      <c r="E9" s="220"/>
      <c r="F9" s="220"/>
      <c r="G9" s="220"/>
      <c r="H9" s="220"/>
      <c r="I9" s="220"/>
      <c r="J9" s="217"/>
      <c r="K9" s="215" t="s">
        <v>91</v>
      </c>
      <c r="L9" s="215"/>
      <c r="M9" s="215"/>
      <c r="N9" s="216" t="s">
        <v>8</v>
      </c>
      <c r="O9" s="220"/>
      <c r="P9" s="217"/>
      <c r="Q9" s="216" t="s">
        <v>9</v>
      </c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91"/>
      <c r="AC9" s="292"/>
      <c r="AD9" s="292"/>
      <c r="AE9" s="293"/>
      <c r="AF9" s="291"/>
      <c r="AG9" s="292"/>
      <c r="AH9" s="292"/>
      <c r="AI9" s="293"/>
      <c r="AJ9" s="215"/>
      <c r="AK9" s="215"/>
      <c r="AL9" s="215"/>
      <c r="AM9" s="215"/>
      <c r="AN9" s="215"/>
      <c r="AO9" s="215"/>
    </row>
    <row r="10" spans="1:41" ht="14.1" customHeight="1" x14ac:dyDescent="0.25">
      <c r="A10" s="48">
        <v>1</v>
      </c>
      <c r="B10" s="113"/>
      <c r="C10" s="114"/>
      <c r="D10" s="114"/>
      <c r="E10" s="114"/>
      <c r="F10" s="114"/>
      <c r="G10" s="114"/>
      <c r="H10" s="114"/>
      <c r="I10" s="114"/>
      <c r="J10" s="114"/>
      <c r="K10" s="325"/>
      <c r="L10" s="325"/>
      <c r="M10" s="325"/>
      <c r="N10" s="326"/>
      <c r="O10" s="327"/>
      <c r="P10" s="328"/>
      <c r="Q10" s="321"/>
      <c r="R10" s="322"/>
      <c r="S10" s="322"/>
      <c r="T10" s="322"/>
      <c r="U10" s="322"/>
      <c r="V10" s="322"/>
      <c r="W10" s="322"/>
      <c r="X10" s="322"/>
      <c r="Y10" s="322"/>
      <c r="Z10" s="322"/>
      <c r="AA10" s="323"/>
      <c r="AB10" s="124"/>
      <c r="AC10" s="125"/>
      <c r="AD10" s="125"/>
      <c r="AE10" s="126"/>
      <c r="AF10" s="124"/>
      <c r="AG10" s="125"/>
      <c r="AH10" s="125"/>
      <c r="AI10" s="126"/>
      <c r="AJ10" s="324" t="str">
        <f>IF(AND(AB10="",AF10=""),"",SUM(AB10:AI10))</f>
        <v/>
      </c>
      <c r="AK10" s="324"/>
      <c r="AL10" s="324"/>
      <c r="AM10" s="332" t="str">
        <f>IF(AND(AE10="",AI10=""),"",SUM(AE10:AL10))</f>
        <v/>
      </c>
      <c r="AN10" s="332"/>
      <c r="AO10" s="332"/>
    </row>
    <row r="11" spans="1:41" ht="14.1" customHeight="1" x14ac:dyDescent="0.25">
      <c r="A11" s="48">
        <v>2</v>
      </c>
      <c r="B11" s="113"/>
      <c r="C11" s="114"/>
      <c r="D11" s="114"/>
      <c r="E11" s="114"/>
      <c r="F11" s="114"/>
      <c r="G11" s="114"/>
      <c r="H11" s="114"/>
      <c r="I11" s="114"/>
      <c r="J11" s="114"/>
      <c r="K11" s="325"/>
      <c r="L11" s="325"/>
      <c r="M11" s="325"/>
      <c r="N11" s="326"/>
      <c r="O11" s="327"/>
      <c r="P11" s="328"/>
      <c r="Q11" s="321"/>
      <c r="R11" s="322"/>
      <c r="S11" s="322"/>
      <c r="T11" s="322"/>
      <c r="U11" s="322"/>
      <c r="V11" s="322"/>
      <c r="W11" s="322"/>
      <c r="X11" s="322"/>
      <c r="Y11" s="322"/>
      <c r="Z11" s="322"/>
      <c r="AA11" s="323"/>
      <c r="AB11" s="124"/>
      <c r="AC11" s="125"/>
      <c r="AD11" s="125"/>
      <c r="AE11" s="126"/>
      <c r="AF11" s="124"/>
      <c r="AG11" s="125"/>
      <c r="AH11" s="125"/>
      <c r="AI11" s="126"/>
      <c r="AJ11" s="324" t="str">
        <f t="shared" ref="AJ11:AJ29" si="0">IF(AND(AB11="",AF11=""),"",SUM(AB11:AI11))</f>
        <v/>
      </c>
      <c r="AK11" s="324"/>
      <c r="AL11" s="324"/>
      <c r="AM11" s="332" t="str">
        <f t="shared" ref="AM11:AM29" si="1">IF(AND(AE11="",AI11=""),"",SUM(AE11:AL11))</f>
        <v/>
      </c>
      <c r="AN11" s="332"/>
      <c r="AO11" s="332"/>
    </row>
    <row r="12" spans="1:41" ht="14.1" customHeight="1" x14ac:dyDescent="0.25">
      <c r="A12" s="48">
        <v>3</v>
      </c>
      <c r="B12" s="113"/>
      <c r="C12" s="114"/>
      <c r="D12" s="114"/>
      <c r="E12" s="114"/>
      <c r="F12" s="114"/>
      <c r="G12" s="114"/>
      <c r="H12" s="114"/>
      <c r="I12" s="114"/>
      <c r="J12" s="114"/>
      <c r="K12" s="325"/>
      <c r="L12" s="325"/>
      <c r="M12" s="325"/>
      <c r="N12" s="326"/>
      <c r="O12" s="327"/>
      <c r="P12" s="328"/>
      <c r="Q12" s="321"/>
      <c r="R12" s="322"/>
      <c r="S12" s="322"/>
      <c r="T12" s="322"/>
      <c r="U12" s="322"/>
      <c r="V12" s="322"/>
      <c r="W12" s="322"/>
      <c r="X12" s="322"/>
      <c r="Y12" s="322"/>
      <c r="Z12" s="322"/>
      <c r="AA12" s="323"/>
      <c r="AB12" s="124"/>
      <c r="AC12" s="125"/>
      <c r="AD12" s="125"/>
      <c r="AE12" s="126"/>
      <c r="AF12" s="124"/>
      <c r="AG12" s="125"/>
      <c r="AH12" s="125"/>
      <c r="AI12" s="126"/>
      <c r="AJ12" s="324" t="str">
        <f t="shared" si="0"/>
        <v/>
      </c>
      <c r="AK12" s="324"/>
      <c r="AL12" s="324"/>
      <c r="AM12" s="332" t="str">
        <f t="shared" si="1"/>
        <v/>
      </c>
      <c r="AN12" s="332"/>
      <c r="AO12" s="332"/>
    </row>
    <row r="13" spans="1:41" ht="14.1" customHeight="1" x14ac:dyDescent="0.25">
      <c r="A13" s="48">
        <v>4</v>
      </c>
      <c r="B13" s="113"/>
      <c r="C13" s="114"/>
      <c r="D13" s="114"/>
      <c r="E13" s="114"/>
      <c r="F13" s="114"/>
      <c r="G13" s="114"/>
      <c r="H13" s="114"/>
      <c r="I13" s="114"/>
      <c r="J13" s="114"/>
      <c r="K13" s="325"/>
      <c r="L13" s="325"/>
      <c r="M13" s="325"/>
      <c r="N13" s="326"/>
      <c r="O13" s="327"/>
      <c r="P13" s="328"/>
      <c r="Q13" s="321"/>
      <c r="R13" s="322"/>
      <c r="S13" s="322"/>
      <c r="T13" s="322"/>
      <c r="U13" s="322"/>
      <c r="V13" s="322"/>
      <c r="W13" s="322"/>
      <c r="X13" s="322"/>
      <c r="Y13" s="322"/>
      <c r="Z13" s="322"/>
      <c r="AA13" s="323"/>
      <c r="AB13" s="124"/>
      <c r="AC13" s="125"/>
      <c r="AD13" s="125"/>
      <c r="AE13" s="126"/>
      <c r="AF13" s="124"/>
      <c r="AG13" s="125"/>
      <c r="AH13" s="125"/>
      <c r="AI13" s="126"/>
      <c r="AJ13" s="324" t="str">
        <f t="shared" si="0"/>
        <v/>
      </c>
      <c r="AK13" s="324"/>
      <c r="AL13" s="324"/>
      <c r="AM13" s="332" t="str">
        <f t="shared" si="1"/>
        <v/>
      </c>
      <c r="AN13" s="332"/>
      <c r="AO13" s="332"/>
    </row>
    <row r="14" spans="1:41" ht="14.1" customHeight="1" x14ac:dyDescent="0.25">
      <c r="A14" s="48">
        <v>5</v>
      </c>
      <c r="B14" s="113"/>
      <c r="C14" s="114"/>
      <c r="D14" s="114"/>
      <c r="E14" s="114"/>
      <c r="F14" s="114"/>
      <c r="G14" s="114"/>
      <c r="H14" s="114"/>
      <c r="I14" s="114"/>
      <c r="J14" s="114"/>
      <c r="K14" s="325"/>
      <c r="L14" s="325"/>
      <c r="M14" s="325"/>
      <c r="N14" s="326"/>
      <c r="O14" s="327"/>
      <c r="P14" s="328"/>
      <c r="Q14" s="321"/>
      <c r="R14" s="322"/>
      <c r="S14" s="322"/>
      <c r="T14" s="322"/>
      <c r="U14" s="322"/>
      <c r="V14" s="322"/>
      <c r="W14" s="322"/>
      <c r="X14" s="322"/>
      <c r="Y14" s="322"/>
      <c r="Z14" s="322"/>
      <c r="AA14" s="323"/>
      <c r="AB14" s="124"/>
      <c r="AC14" s="125"/>
      <c r="AD14" s="125"/>
      <c r="AE14" s="126"/>
      <c r="AF14" s="124"/>
      <c r="AG14" s="125"/>
      <c r="AH14" s="125"/>
      <c r="AI14" s="126"/>
      <c r="AJ14" s="324" t="str">
        <f t="shared" si="0"/>
        <v/>
      </c>
      <c r="AK14" s="324"/>
      <c r="AL14" s="324"/>
      <c r="AM14" s="332" t="str">
        <f t="shared" si="1"/>
        <v/>
      </c>
      <c r="AN14" s="332"/>
      <c r="AO14" s="332"/>
    </row>
    <row r="15" spans="1:41" ht="14.1" customHeight="1" x14ac:dyDescent="0.25">
      <c r="A15" s="48">
        <v>6</v>
      </c>
      <c r="B15" s="113"/>
      <c r="C15" s="114"/>
      <c r="D15" s="114"/>
      <c r="E15" s="114"/>
      <c r="F15" s="114"/>
      <c r="G15" s="114"/>
      <c r="H15" s="114"/>
      <c r="I15" s="114"/>
      <c r="J15" s="114"/>
      <c r="K15" s="325"/>
      <c r="L15" s="325"/>
      <c r="M15" s="325"/>
      <c r="N15" s="326"/>
      <c r="O15" s="327"/>
      <c r="P15" s="328"/>
      <c r="Q15" s="321"/>
      <c r="R15" s="322"/>
      <c r="S15" s="322"/>
      <c r="T15" s="322"/>
      <c r="U15" s="322"/>
      <c r="V15" s="322"/>
      <c r="W15" s="322"/>
      <c r="X15" s="322"/>
      <c r="Y15" s="322"/>
      <c r="Z15" s="322"/>
      <c r="AA15" s="323"/>
      <c r="AB15" s="124"/>
      <c r="AC15" s="125"/>
      <c r="AD15" s="125"/>
      <c r="AE15" s="126"/>
      <c r="AF15" s="124"/>
      <c r="AG15" s="125"/>
      <c r="AH15" s="125"/>
      <c r="AI15" s="126"/>
      <c r="AJ15" s="324" t="str">
        <f t="shared" si="0"/>
        <v/>
      </c>
      <c r="AK15" s="324"/>
      <c r="AL15" s="324"/>
      <c r="AM15" s="332" t="str">
        <f t="shared" si="1"/>
        <v/>
      </c>
      <c r="AN15" s="332"/>
      <c r="AO15" s="332"/>
    </row>
    <row r="16" spans="1:41" ht="14.1" customHeight="1" x14ac:dyDescent="0.25">
      <c r="A16" s="48">
        <v>7</v>
      </c>
      <c r="B16" s="113"/>
      <c r="C16" s="114"/>
      <c r="D16" s="114"/>
      <c r="E16" s="114"/>
      <c r="F16" s="114"/>
      <c r="G16" s="114"/>
      <c r="H16" s="114"/>
      <c r="I16" s="114"/>
      <c r="J16" s="114"/>
      <c r="K16" s="325"/>
      <c r="L16" s="325"/>
      <c r="M16" s="325"/>
      <c r="N16" s="326"/>
      <c r="O16" s="327"/>
      <c r="P16" s="328"/>
      <c r="Q16" s="321"/>
      <c r="R16" s="322"/>
      <c r="S16" s="322"/>
      <c r="T16" s="322"/>
      <c r="U16" s="322"/>
      <c r="V16" s="322"/>
      <c r="W16" s="322"/>
      <c r="X16" s="322"/>
      <c r="Y16" s="322"/>
      <c r="Z16" s="322"/>
      <c r="AA16" s="323"/>
      <c r="AB16" s="124"/>
      <c r="AC16" s="125"/>
      <c r="AD16" s="125"/>
      <c r="AE16" s="126"/>
      <c r="AF16" s="124"/>
      <c r="AG16" s="125"/>
      <c r="AH16" s="125"/>
      <c r="AI16" s="126"/>
      <c r="AJ16" s="324" t="str">
        <f t="shared" si="0"/>
        <v/>
      </c>
      <c r="AK16" s="324"/>
      <c r="AL16" s="324"/>
      <c r="AM16" s="332" t="str">
        <f t="shared" si="1"/>
        <v/>
      </c>
      <c r="AN16" s="332"/>
      <c r="AO16" s="332"/>
    </row>
    <row r="17" spans="1:41" ht="14.1" customHeight="1" x14ac:dyDescent="0.25">
      <c r="A17" s="48">
        <v>8</v>
      </c>
      <c r="B17" s="113"/>
      <c r="C17" s="114"/>
      <c r="D17" s="114"/>
      <c r="E17" s="114"/>
      <c r="F17" s="114"/>
      <c r="G17" s="114"/>
      <c r="H17" s="114"/>
      <c r="I17" s="114"/>
      <c r="J17" s="114"/>
      <c r="K17" s="325"/>
      <c r="L17" s="325"/>
      <c r="M17" s="325"/>
      <c r="N17" s="326"/>
      <c r="O17" s="327"/>
      <c r="P17" s="328"/>
      <c r="Q17" s="321"/>
      <c r="R17" s="322"/>
      <c r="S17" s="322"/>
      <c r="T17" s="322"/>
      <c r="U17" s="322"/>
      <c r="V17" s="322"/>
      <c r="W17" s="322"/>
      <c r="X17" s="322"/>
      <c r="Y17" s="322"/>
      <c r="Z17" s="322"/>
      <c r="AA17" s="323"/>
      <c r="AB17" s="124"/>
      <c r="AC17" s="125"/>
      <c r="AD17" s="125"/>
      <c r="AE17" s="126"/>
      <c r="AF17" s="124"/>
      <c r="AG17" s="125"/>
      <c r="AH17" s="125"/>
      <c r="AI17" s="126"/>
      <c r="AJ17" s="324" t="str">
        <f t="shared" si="0"/>
        <v/>
      </c>
      <c r="AK17" s="324"/>
      <c r="AL17" s="324"/>
      <c r="AM17" s="332" t="str">
        <f t="shared" si="1"/>
        <v/>
      </c>
      <c r="AN17" s="332"/>
      <c r="AO17" s="332"/>
    </row>
    <row r="18" spans="1:41" ht="14.1" customHeight="1" x14ac:dyDescent="0.25">
      <c r="A18" s="48">
        <v>9</v>
      </c>
      <c r="B18" s="113"/>
      <c r="C18" s="114"/>
      <c r="D18" s="114"/>
      <c r="E18" s="114"/>
      <c r="F18" s="114"/>
      <c r="G18" s="114"/>
      <c r="H18" s="114"/>
      <c r="I18" s="114"/>
      <c r="J18" s="114"/>
      <c r="K18" s="325"/>
      <c r="L18" s="325"/>
      <c r="M18" s="325"/>
      <c r="N18" s="326"/>
      <c r="O18" s="327"/>
      <c r="P18" s="328"/>
      <c r="Q18" s="321"/>
      <c r="R18" s="322"/>
      <c r="S18" s="322"/>
      <c r="T18" s="322"/>
      <c r="U18" s="322"/>
      <c r="V18" s="322"/>
      <c r="W18" s="322"/>
      <c r="X18" s="322"/>
      <c r="Y18" s="322"/>
      <c r="Z18" s="322"/>
      <c r="AA18" s="323"/>
      <c r="AB18" s="124"/>
      <c r="AC18" s="125"/>
      <c r="AD18" s="125"/>
      <c r="AE18" s="126"/>
      <c r="AF18" s="124"/>
      <c r="AG18" s="125"/>
      <c r="AH18" s="125"/>
      <c r="AI18" s="126"/>
      <c r="AJ18" s="324" t="str">
        <f t="shared" si="0"/>
        <v/>
      </c>
      <c r="AK18" s="324"/>
      <c r="AL18" s="324"/>
      <c r="AM18" s="332" t="str">
        <f t="shared" si="1"/>
        <v/>
      </c>
      <c r="AN18" s="332"/>
      <c r="AO18" s="332"/>
    </row>
    <row r="19" spans="1:41" ht="14.1" customHeight="1" x14ac:dyDescent="0.25">
      <c r="A19" s="48">
        <v>10</v>
      </c>
      <c r="B19" s="113"/>
      <c r="C19" s="114"/>
      <c r="D19" s="114"/>
      <c r="E19" s="114"/>
      <c r="F19" s="114"/>
      <c r="G19" s="114"/>
      <c r="H19" s="114"/>
      <c r="I19" s="114"/>
      <c r="J19" s="114"/>
      <c r="K19" s="325"/>
      <c r="L19" s="325"/>
      <c r="M19" s="325"/>
      <c r="N19" s="326"/>
      <c r="O19" s="327"/>
      <c r="P19" s="328"/>
      <c r="Q19" s="321"/>
      <c r="R19" s="322"/>
      <c r="S19" s="322"/>
      <c r="T19" s="322"/>
      <c r="U19" s="322"/>
      <c r="V19" s="322"/>
      <c r="W19" s="322"/>
      <c r="X19" s="322"/>
      <c r="Y19" s="322"/>
      <c r="Z19" s="322"/>
      <c r="AA19" s="323"/>
      <c r="AB19" s="124"/>
      <c r="AC19" s="125"/>
      <c r="AD19" s="125"/>
      <c r="AE19" s="126"/>
      <c r="AF19" s="124"/>
      <c r="AG19" s="125"/>
      <c r="AH19" s="125"/>
      <c r="AI19" s="126"/>
      <c r="AJ19" s="324" t="str">
        <f t="shared" si="0"/>
        <v/>
      </c>
      <c r="AK19" s="324"/>
      <c r="AL19" s="324"/>
      <c r="AM19" s="332" t="str">
        <f t="shared" si="1"/>
        <v/>
      </c>
      <c r="AN19" s="332"/>
      <c r="AO19" s="332"/>
    </row>
    <row r="20" spans="1:41" ht="14.1" customHeight="1" x14ac:dyDescent="0.25">
      <c r="A20" s="48">
        <v>11</v>
      </c>
      <c r="B20" s="113"/>
      <c r="C20" s="114"/>
      <c r="D20" s="114"/>
      <c r="E20" s="114"/>
      <c r="F20" s="114"/>
      <c r="G20" s="114"/>
      <c r="H20" s="114"/>
      <c r="I20" s="114"/>
      <c r="J20" s="114"/>
      <c r="K20" s="325"/>
      <c r="L20" s="325"/>
      <c r="M20" s="325"/>
      <c r="N20" s="326"/>
      <c r="O20" s="327"/>
      <c r="P20" s="328"/>
      <c r="Q20" s="321"/>
      <c r="R20" s="322"/>
      <c r="S20" s="322"/>
      <c r="T20" s="322"/>
      <c r="U20" s="322"/>
      <c r="V20" s="322"/>
      <c r="W20" s="322"/>
      <c r="X20" s="322"/>
      <c r="Y20" s="322"/>
      <c r="Z20" s="322"/>
      <c r="AA20" s="323"/>
      <c r="AB20" s="124"/>
      <c r="AC20" s="125"/>
      <c r="AD20" s="125"/>
      <c r="AE20" s="126"/>
      <c r="AF20" s="124"/>
      <c r="AG20" s="125"/>
      <c r="AH20" s="125"/>
      <c r="AI20" s="126"/>
      <c r="AJ20" s="324" t="str">
        <f t="shared" si="0"/>
        <v/>
      </c>
      <c r="AK20" s="324"/>
      <c r="AL20" s="324"/>
      <c r="AM20" s="332" t="str">
        <f t="shared" si="1"/>
        <v/>
      </c>
      <c r="AN20" s="332"/>
      <c r="AO20" s="332"/>
    </row>
    <row r="21" spans="1:41" ht="14.1" customHeight="1" x14ac:dyDescent="0.25">
      <c r="A21" s="48">
        <v>12</v>
      </c>
      <c r="B21" s="113" t="s">
        <v>172</v>
      </c>
      <c r="C21" s="114"/>
      <c r="D21" s="114"/>
      <c r="E21" s="114"/>
      <c r="F21" s="114"/>
      <c r="G21" s="114"/>
      <c r="H21" s="114"/>
      <c r="I21" s="114"/>
      <c r="J21" s="114"/>
      <c r="K21" s="325"/>
      <c r="L21" s="325"/>
      <c r="M21" s="325"/>
      <c r="N21" s="326"/>
      <c r="O21" s="327"/>
      <c r="P21" s="328"/>
      <c r="Q21" s="321"/>
      <c r="R21" s="322"/>
      <c r="S21" s="322"/>
      <c r="T21" s="322"/>
      <c r="U21" s="322"/>
      <c r="V21" s="322"/>
      <c r="W21" s="322"/>
      <c r="X21" s="322"/>
      <c r="Y21" s="322"/>
      <c r="Z21" s="322"/>
      <c r="AA21" s="323"/>
      <c r="AB21" s="124"/>
      <c r="AC21" s="125"/>
      <c r="AD21" s="125"/>
      <c r="AE21" s="126"/>
      <c r="AF21" s="124"/>
      <c r="AG21" s="125"/>
      <c r="AH21" s="125"/>
      <c r="AI21" s="126"/>
      <c r="AJ21" s="324" t="str">
        <f t="shared" si="0"/>
        <v/>
      </c>
      <c r="AK21" s="324"/>
      <c r="AL21" s="324"/>
      <c r="AM21" s="332" t="str">
        <f t="shared" si="1"/>
        <v/>
      </c>
      <c r="AN21" s="332"/>
      <c r="AO21" s="332"/>
    </row>
    <row r="22" spans="1:41" ht="14.1" customHeight="1" x14ac:dyDescent="0.25">
      <c r="A22" s="48">
        <v>13</v>
      </c>
      <c r="B22" s="113"/>
      <c r="C22" s="114"/>
      <c r="D22" s="114"/>
      <c r="E22" s="114"/>
      <c r="F22" s="114"/>
      <c r="G22" s="114"/>
      <c r="H22" s="114"/>
      <c r="I22" s="114"/>
      <c r="J22" s="114"/>
      <c r="K22" s="325"/>
      <c r="L22" s="325"/>
      <c r="M22" s="325"/>
      <c r="N22" s="326"/>
      <c r="O22" s="327"/>
      <c r="P22" s="328"/>
      <c r="Q22" s="321"/>
      <c r="R22" s="322"/>
      <c r="S22" s="322"/>
      <c r="T22" s="322"/>
      <c r="U22" s="322"/>
      <c r="V22" s="322"/>
      <c r="W22" s="322"/>
      <c r="X22" s="322"/>
      <c r="Y22" s="322"/>
      <c r="Z22" s="322"/>
      <c r="AA22" s="323"/>
      <c r="AB22" s="124"/>
      <c r="AC22" s="125"/>
      <c r="AD22" s="125"/>
      <c r="AE22" s="126"/>
      <c r="AF22" s="124"/>
      <c r="AG22" s="125"/>
      <c r="AH22" s="125"/>
      <c r="AI22" s="126"/>
      <c r="AJ22" s="324" t="str">
        <f t="shared" si="0"/>
        <v/>
      </c>
      <c r="AK22" s="324"/>
      <c r="AL22" s="324"/>
      <c r="AM22" s="332" t="str">
        <f t="shared" si="1"/>
        <v/>
      </c>
      <c r="AN22" s="332"/>
      <c r="AO22" s="332"/>
    </row>
    <row r="23" spans="1:41" ht="14.1" customHeight="1" x14ac:dyDescent="0.25">
      <c r="A23" s="48">
        <v>14</v>
      </c>
      <c r="B23" s="113"/>
      <c r="C23" s="114"/>
      <c r="D23" s="114"/>
      <c r="E23" s="114"/>
      <c r="F23" s="114"/>
      <c r="G23" s="114"/>
      <c r="H23" s="114"/>
      <c r="I23" s="114"/>
      <c r="J23" s="114"/>
      <c r="K23" s="325"/>
      <c r="L23" s="325"/>
      <c r="M23" s="325"/>
      <c r="N23" s="326"/>
      <c r="O23" s="327"/>
      <c r="P23" s="328"/>
      <c r="Q23" s="321"/>
      <c r="R23" s="322"/>
      <c r="S23" s="322"/>
      <c r="T23" s="322"/>
      <c r="U23" s="322"/>
      <c r="V23" s="322"/>
      <c r="W23" s="322"/>
      <c r="X23" s="322"/>
      <c r="Y23" s="322"/>
      <c r="Z23" s="322"/>
      <c r="AA23" s="323"/>
      <c r="AB23" s="124"/>
      <c r="AC23" s="125"/>
      <c r="AD23" s="125"/>
      <c r="AE23" s="126"/>
      <c r="AF23" s="124"/>
      <c r="AG23" s="125"/>
      <c r="AH23" s="125"/>
      <c r="AI23" s="126"/>
      <c r="AJ23" s="324" t="str">
        <f t="shared" si="0"/>
        <v/>
      </c>
      <c r="AK23" s="324"/>
      <c r="AL23" s="324"/>
      <c r="AM23" s="332" t="str">
        <f t="shared" si="1"/>
        <v/>
      </c>
      <c r="AN23" s="332"/>
      <c r="AO23" s="332"/>
    </row>
    <row r="24" spans="1:41" ht="14.1" customHeight="1" x14ac:dyDescent="0.25">
      <c r="A24" s="48">
        <v>15</v>
      </c>
      <c r="B24" s="113"/>
      <c r="C24" s="114"/>
      <c r="D24" s="114"/>
      <c r="E24" s="114"/>
      <c r="F24" s="114"/>
      <c r="G24" s="114"/>
      <c r="H24" s="114"/>
      <c r="I24" s="114"/>
      <c r="J24" s="114"/>
      <c r="K24" s="325"/>
      <c r="L24" s="325"/>
      <c r="M24" s="325"/>
      <c r="N24" s="326"/>
      <c r="O24" s="327"/>
      <c r="P24" s="328"/>
      <c r="Q24" s="321"/>
      <c r="R24" s="322"/>
      <c r="S24" s="322"/>
      <c r="T24" s="322"/>
      <c r="U24" s="322"/>
      <c r="V24" s="322"/>
      <c r="W24" s="322"/>
      <c r="X24" s="322"/>
      <c r="Y24" s="322"/>
      <c r="Z24" s="322"/>
      <c r="AA24" s="323"/>
      <c r="AB24" s="124"/>
      <c r="AC24" s="125"/>
      <c r="AD24" s="125"/>
      <c r="AE24" s="126"/>
      <c r="AF24" s="124"/>
      <c r="AG24" s="125"/>
      <c r="AH24" s="125"/>
      <c r="AI24" s="126"/>
      <c r="AJ24" s="324" t="str">
        <f t="shared" si="0"/>
        <v/>
      </c>
      <c r="AK24" s="324"/>
      <c r="AL24" s="324"/>
      <c r="AM24" s="332" t="str">
        <f t="shared" si="1"/>
        <v/>
      </c>
      <c r="AN24" s="332"/>
      <c r="AO24" s="332"/>
    </row>
    <row r="25" spans="1:41" ht="14.1" customHeight="1" x14ac:dyDescent="0.25">
      <c r="A25" s="48">
        <v>16</v>
      </c>
      <c r="B25" s="113"/>
      <c r="C25" s="114"/>
      <c r="D25" s="114"/>
      <c r="E25" s="114"/>
      <c r="F25" s="114"/>
      <c r="G25" s="114"/>
      <c r="H25" s="114"/>
      <c r="I25" s="114"/>
      <c r="J25" s="114"/>
      <c r="K25" s="325"/>
      <c r="L25" s="325"/>
      <c r="M25" s="325"/>
      <c r="N25" s="326"/>
      <c r="O25" s="327"/>
      <c r="P25" s="328"/>
      <c r="Q25" s="321"/>
      <c r="R25" s="322"/>
      <c r="S25" s="322"/>
      <c r="T25" s="322"/>
      <c r="U25" s="322"/>
      <c r="V25" s="322"/>
      <c r="W25" s="322"/>
      <c r="X25" s="322"/>
      <c r="Y25" s="322"/>
      <c r="Z25" s="322"/>
      <c r="AA25" s="323"/>
      <c r="AB25" s="124"/>
      <c r="AC25" s="125"/>
      <c r="AD25" s="125"/>
      <c r="AE25" s="126"/>
      <c r="AF25" s="124"/>
      <c r="AG25" s="125"/>
      <c r="AH25" s="125"/>
      <c r="AI25" s="126"/>
      <c r="AJ25" s="324" t="str">
        <f t="shared" si="0"/>
        <v/>
      </c>
      <c r="AK25" s="324"/>
      <c r="AL25" s="324"/>
      <c r="AM25" s="332" t="str">
        <f t="shared" si="1"/>
        <v/>
      </c>
      <c r="AN25" s="332"/>
      <c r="AO25" s="332"/>
    </row>
    <row r="26" spans="1:41" ht="14.1" customHeight="1" x14ac:dyDescent="0.25">
      <c r="A26" s="48">
        <v>17</v>
      </c>
      <c r="B26" s="113"/>
      <c r="C26" s="114"/>
      <c r="D26" s="114"/>
      <c r="E26" s="114"/>
      <c r="F26" s="114"/>
      <c r="G26" s="114"/>
      <c r="H26" s="114"/>
      <c r="I26" s="114"/>
      <c r="J26" s="114"/>
      <c r="K26" s="325"/>
      <c r="L26" s="325"/>
      <c r="M26" s="325"/>
      <c r="N26" s="326"/>
      <c r="O26" s="327"/>
      <c r="P26" s="328"/>
      <c r="Q26" s="321"/>
      <c r="R26" s="322"/>
      <c r="S26" s="322"/>
      <c r="T26" s="322"/>
      <c r="U26" s="322"/>
      <c r="V26" s="322"/>
      <c r="W26" s="322"/>
      <c r="X26" s="322"/>
      <c r="Y26" s="322"/>
      <c r="Z26" s="322"/>
      <c r="AA26" s="323"/>
      <c r="AB26" s="124"/>
      <c r="AC26" s="125"/>
      <c r="AD26" s="125"/>
      <c r="AE26" s="126"/>
      <c r="AF26" s="124"/>
      <c r="AG26" s="125"/>
      <c r="AH26" s="125"/>
      <c r="AI26" s="126"/>
      <c r="AJ26" s="324" t="str">
        <f t="shared" si="0"/>
        <v/>
      </c>
      <c r="AK26" s="324"/>
      <c r="AL26" s="324"/>
      <c r="AM26" s="332" t="str">
        <f t="shared" si="1"/>
        <v/>
      </c>
      <c r="AN26" s="332"/>
      <c r="AO26" s="332"/>
    </row>
    <row r="27" spans="1:41" ht="14.1" customHeight="1" x14ac:dyDescent="0.25">
      <c r="A27" s="48">
        <v>18</v>
      </c>
      <c r="B27" s="113"/>
      <c r="C27" s="114"/>
      <c r="D27" s="114"/>
      <c r="E27" s="114"/>
      <c r="F27" s="114"/>
      <c r="G27" s="114"/>
      <c r="H27" s="114"/>
      <c r="I27" s="114"/>
      <c r="J27" s="114"/>
      <c r="K27" s="325"/>
      <c r="L27" s="325"/>
      <c r="M27" s="325"/>
      <c r="N27" s="326"/>
      <c r="O27" s="327"/>
      <c r="P27" s="328"/>
      <c r="Q27" s="321"/>
      <c r="R27" s="322"/>
      <c r="S27" s="322"/>
      <c r="T27" s="322"/>
      <c r="U27" s="322"/>
      <c r="V27" s="322"/>
      <c r="W27" s="322"/>
      <c r="X27" s="322"/>
      <c r="Y27" s="322"/>
      <c r="Z27" s="322"/>
      <c r="AA27" s="323"/>
      <c r="AB27" s="124"/>
      <c r="AC27" s="125"/>
      <c r="AD27" s="125"/>
      <c r="AE27" s="126"/>
      <c r="AF27" s="124"/>
      <c r="AG27" s="125"/>
      <c r="AH27" s="125"/>
      <c r="AI27" s="126"/>
      <c r="AJ27" s="324" t="str">
        <f t="shared" si="0"/>
        <v/>
      </c>
      <c r="AK27" s="324"/>
      <c r="AL27" s="324"/>
      <c r="AM27" s="332" t="str">
        <f t="shared" si="1"/>
        <v/>
      </c>
      <c r="AN27" s="332"/>
      <c r="AO27" s="332"/>
    </row>
    <row r="28" spans="1:41" ht="14.1" customHeight="1" x14ac:dyDescent="0.25">
      <c r="A28" s="48">
        <v>19</v>
      </c>
      <c r="B28" s="113"/>
      <c r="C28" s="114"/>
      <c r="D28" s="114"/>
      <c r="E28" s="114"/>
      <c r="F28" s="114"/>
      <c r="G28" s="114"/>
      <c r="H28" s="114"/>
      <c r="I28" s="114"/>
      <c r="J28" s="114"/>
      <c r="K28" s="325"/>
      <c r="L28" s="325"/>
      <c r="M28" s="325"/>
      <c r="N28" s="326"/>
      <c r="O28" s="327"/>
      <c r="P28" s="328"/>
      <c r="Q28" s="321"/>
      <c r="R28" s="322"/>
      <c r="S28" s="322"/>
      <c r="T28" s="322"/>
      <c r="U28" s="322"/>
      <c r="V28" s="322"/>
      <c r="W28" s="322"/>
      <c r="X28" s="322"/>
      <c r="Y28" s="322"/>
      <c r="Z28" s="322"/>
      <c r="AA28" s="323"/>
      <c r="AB28" s="124"/>
      <c r="AC28" s="125"/>
      <c r="AD28" s="125"/>
      <c r="AE28" s="126"/>
      <c r="AF28" s="124"/>
      <c r="AG28" s="125"/>
      <c r="AH28" s="125"/>
      <c r="AI28" s="126"/>
      <c r="AJ28" s="324" t="str">
        <f t="shared" si="0"/>
        <v/>
      </c>
      <c r="AK28" s="324"/>
      <c r="AL28" s="324"/>
      <c r="AM28" s="332" t="str">
        <f t="shared" si="1"/>
        <v/>
      </c>
      <c r="AN28" s="332"/>
      <c r="AO28" s="332"/>
    </row>
    <row r="29" spans="1:41" ht="14.1" customHeight="1" x14ac:dyDescent="0.25">
      <c r="A29" s="48">
        <v>20</v>
      </c>
      <c r="B29" s="113"/>
      <c r="C29" s="114"/>
      <c r="D29" s="114"/>
      <c r="E29" s="114"/>
      <c r="F29" s="114"/>
      <c r="G29" s="114"/>
      <c r="H29" s="114"/>
      <c r="I29" s="114"/>
      <c r="J29" s="114"/>
      <c r="K29" s="325"/>
      <c r="L29" s="325"/>
      <c r="M29" s="325"/>
      <c r="N29" s="326"/>
      <c r="O29" s="327"/>
      <c r="P29" s="328"/>
      <c r="Q29" s="321"/>
      <c r="R29" s="322"/>
      <c r="S29" s="322"/>
      <c r="T29" s="322"/>
      <c r="U29" s="322"/>
      <c r="V29" s="322"/>
      <c r="W29" s="322"/>
      <c r="X29" s="322"/>
      <c r="Y29" s="322"/>
      <c r="Z29" s="322"/>
      <c r="AA29" s="323"/>
      <c r="AB29" s="124"/>
      <c r="AC29" s="125"/>
      <c r="AD29" s="125"/>
      <c r="AE29" s="126"/>
      <c r="AF29" s="124"/>
      <c r="AG29" s="125"/>
      <c r="AH29" s="125"/>
      <c r="AI29" s="126"/>
      <c r="AJ29" s="324" t="str">
        <f t="shared" si="0"/>
        <v/>
      </c>
      <c r="AK29" s="324"/>
      <c r="AL29" s="324"/>
      <c r="AM29" s="332" t="str">
        <f t="shared" si="1"/>
        <v/>
      </c>
      <c r="AN29" s="332"/>
      <c r="AO29" s="332"/>
    </row>
    <row r="30" spans="1:41" ht="18.75" customHeight="1" x14ac:dyDescent="0.25">
      <c r="A30" s="333" t="s">
        <v>129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208" t="s">
        <v>18</v>
      </c>
      <c r="AC30" s="208"/>
      <c r="AD30" s="208"/>
      <c r="AE30" s="209"/>
      <c r="AF30" s="209"/>
      <c r="AG30" s="34" t="s">
        <v>19</v>
      </c>
      <c r="AH30" s="209"/>
      <c r="AI30" s="209"/>
      <c r="AJ30" s="209"/>
      <c r="AK30" s="209"/>
      <c r="AL30" s="209"/>
      <c r="AM30" s="35" t="s">
        <v>19</v>
      </c>
      <c r="AN30" s="34">
        <v>202</v>
      </c>
      <c r="AO30" s="44"/>
    </row>
    <row r="31" spans="1:41" ht="1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41" ht="19.5" customHeight="1" x14ac:dyDescent="0.25">
      <c r="A32" s="4"/>
    </row>
    <row r="33" spans="1:40" ht="19.5" customHeight="1" x14ac:dyDescent="0.25"/>
    <row r="34" spans="1:40" ht="11.1" customHeight="1" x14ac:dyDescent="0.25">
      <c r="A34" s="5"/>
      <c r="B34" s="205" t="s">
        <v>10</v>
      </c>
      <c r="C34" s="205"/>
      <c r="D34" s="205"/>
      <c r="E34" s="205"/>
      <c r="F34" s="205"/>
      <c r="G34" s="205"/>
      <c r="H34" s="13"/>
      <c r="J34" s="205" t="s">
        <v>10</v>
      </c>
      <c r="K34" s="205"/>
      <c r="L34" s="205"/>
      <c r="M34" s="205"/>
      <c r="N34" s="205"/>
      <c r="O34" s="205"/>
      <c r="P34" s="13"/>
      <c r="Q34" s="9"/>
      <c r="R34" s="205" t="s">
        <v>10</v>
      </c>
      <c r="S34" s="205"/>
      <c r="T34" s="205"/>
      <c r="U34" s="205"/>
      <c r="V34" s="205"/>
      <c r="W34" s="205"/>
      <c r="X34" s="13"/>
      <c r="Y34" s="9"/>
      <c r="Z34" s="205" t="s">
        <v>10</v>
      </c>
      <c r="AA34" s="205"/>
      <c r="AB34" s="205"/>
      <c r="AC34" s="205"/>
      <c r="AD34" s="205"/>
      <c r="AE34" s="205"/>
      <c r="AF34" s="13"/>
      <c r="AG34" s="9"/>
      <c r="AH34" s="205" t="s">
        <v>10</v>
      </c>
      <c r="AI34" s="205"/>
      <c r="AJ34" s="205"/>
      <c r="AK34" s="205"/>
      <c r="AL34" s="205"/>
      <c r="AM34" s="205"/>
      <c r="AN34" s="13"/>
    </row>
    <row r="35" spans="1:40" ht="11.1" customHeight="1" x14ac:dyDescent="0.25">
      <c r="A35" s="2"/>
      <c r="B35" s="163" t="str">
        <f>IF('RESUMEN ACTA 1'!B34="","",'RESUMEN ACTA 1'!B34)</f>
        <v>TRIBUNAL DOCENTE 1</v>
      </c>
      <c r="C35" s="163"/>
      <c r="D35" s="163"/>
      <c r="E35" s="163"/>
      <c r="F35" s="163"/>
      <c r="G35" s="163"/>
      <c r="H35" s="16"/>
      <c r="J35" s="163" t="str">
        <f>IF('RESUMEN ACTA 1'!J34="","",'RESUMEN ACTA 1'!J34)</f>
        <v>TRIBUNAL DOCENTE 2</v>
      </c>
      <c r="K35" s="163"/>
      <c r="L35" s="163"/>
      <c r="M35" s="163"/>
      <c r="N35" s="163"/>
      <c r="O35" s="163"/>
      <c r="P35" s="16"/>
      <c r="Q35" s="9"/>
      <c r="R35" s="163" t="str">
        <f>IF('RESUMEN ACTA 1'!R34="","",'RESUMEN ACTA 1'!R34)</f>
        <v>TRIBUNAL DOCENTE 3</v>
      </c>
      <c r="S35" s="163"/>
      <c r="T35" s="163"/>
      <c r="U35" s="163"/>
      <c r="V35" s="163"/>
      <c r="W35" s="163"/>
      <c r="X35" s="16"/>
      <c r="Y35" s="9"/>
      <c r="Z35" s="163" t="str">
        <f>IF('RESUMEN ACTA 1'!Z34="","",'RESUMEN ACTA 1'!Z34)</f>
        <v>TRIBUNAL DOCENTE 4</v>
      </c>
      <c r="AA35" s="163"/>
      <c r="AB35" s="163"/>
      <c r="AC35" s="163"/>
      <c r="AD35" s="163"/>
      <c r="AE35" s="163"/>
      <c r="AF35" s="20"/>
      <c r="AG35" s="9"/>
      <c r="AH35" s="163" t="str">
        <f>IF('RESUMEN ACTA 1'!AH34="","",'RESUMEN ACTA 1'!AH34)</f>
        <v>TRIBUNAL DOCENTE 5</v>
      </c>
      <c r="AI35" s="163"/>
      <c r="AJ35" s="163"/>
      <c r="AK35" s="163"/>
      <c r="AL35" s="163"/>
      <c r="AM35" s="163"/>
      <c r="AN35" s="20"/>
    </row>
    <row r="36" spans="1:40" s="12" customFormat="1" ht="9.9499999999999993" customHeight="1" x14ac:dyDescent="0.15">
      <c r="A36" s="11"/>
      <c r="B36" s="204" t="s">
        <v>6</v>
      </c>
      <c r="C36" s="204"/>
      <c r="D36" s="204"/>
      <c r="E36" s="204"/>
      <c r="F36" s="204"/>
      <c r="G36" s="204"/>
      <c r="H36" s="14"/>
      <c r="J36" s="204" t="s">
        <v>6</v>
      </c>
      <c r="K36" s="204"/>
      <c r="L36" s="204"/>
      <c r="M36" s="204"/>
      <c r="N36" s="204"/>
      <c r="O36" s="204"/>
      <c r="P36" s="14"/>
      <c r="Q36" s="18"/>
      <c r="R36" s="204" t="s">
        <v>6</v>
      </c>
      <c r="S36" s="204"/>
      <c r="T36" s="204"/>
      <c r="U36" s="204"/>
      <c r="V36" s="204"/>
      <c r="W36" s="204"/>
      <c r="X36" s="14"/>
      <c r="Y36" s="18"/>
      <c r="Z36" s="204" t="s">
        <v>6</v>
      </c>
      <c r="AA36" s="204"/>
      <c r="AB36" s="204"/>
      <c r="AC36" s="204"/>
      <c r="AD36" s="204"/>
      <c r="AE36" s="204"/>
      <c r="AF36" s="14"/>
      <c r="AG36" s="18"/>
      <c r="AH36" s="204" t="s">
        <v>6</v>
      </c>
      <c r="AI36" s="204"/>
      <c r="AJ36" s="204"/>
      <c r="AK36" s="204"/>
      <c r="AL36" s="204"/>
      <c r="AM36" s="204"/>
      <c r="AN36" s="14"/>
    </row>
    <row r="37" spans="1:40" ht="9.9499999999999993" customHeight="1" x14ac:dyDescent="0.25">
      <c r="A37" s="2"/>
      <c r="B37" s="10" t="s">
        <v>11</v>
      </c>
      <c r="C37" s="305" t="str">
        <f>IF('RESUMEN ACTA 1'!C36="","",'RESUMEN ACTA 1'!C36)</f>
        <v>Nº C.I. TRIB.  DOCENTE 1</v>
      </c>
      <c r="D37" s="305"/>
      <c r="E37" s="305"/>
      <c r="F37" s="305"/>
      <c r="G37" s="305"/>
      <c r="H37" s="16"/>
      <c r="J37" s="10" t="s">
        <v>11</v>
      </c>
      <c r="K37" s="305" t="str">
        <f>IF('RESUMEN ACTA 1'!K36="","",'RESUMEN ACTA 1'!K36)</f>
        <v>Nº C.I. TRIB.  DOCENTE 2</v>
      </c>
      <c r="L37" s="305"/>
      <c r="M37" s="305"/>
      <c r="N37" s="305"/>
      <c r="O37" s="305"/>
      <c r="P37" s="16"/>
      <c r="Q37" s="9"/>
      <c r="R37" s="10" t="s">
        <v>11</v>
      </c>
      <c r="S37" s="305" t="str">
        <f>IF('RESUMEN ACTA 1'!S36="","",'RESUMEN ACTA 1'!S36)</f>
        <v>Nº C.I. TRIB.  DOCENTE 3</v>
      </c>
      <c r="T37" s="305"/>
      <c r="U37" s="305"/>
      <c r="V37" s="305"/>
      <c r="W37" s="305"/>
      <c r="X37" s="16"/>
      <c r="Y37" s="9"/>
      <c r="Z37" s="10" t="s">
        <v>11</v>
      </c>
      <c r="AA37" s="305" t="str">
        <f>IF('RESUMEN ACTA 1'!AA36="","",'RESUMEN ACTA 1'!AA36)</f>
        <v>Nº C.I. TRIB.  DOCENTE 4</v>
      </c>
      <c r="AB37" s="305"/>
      <c r="AC37" s="305"/>
      <c r="AD37" s="305"/>
      <c r="AE37" s="305"/>
      <c r="AF37" s="16"/>
      <c r="AG37" s="9"/>
      <c r="AH37" s="10" t="s">
        <v>11</v>
      </c>
      <c r="AI37" s="305" t="str">
        <f>IF('RESUMEN ACTA 1'!AI36="","",'RESUMEN ACTA 1'!AI36)</f>
        <v>Nº C.I. TRIB.  DOCENTE 5</v>
      </c>
      <c r="AJ37" s="305"/>
      <c r="AK37" s="305"/>
      <c r="AL37" s="305"/>
      <c r="AM37" s="305"/>
      <c r="AN37" s="16"/>
    </row>
    <row r="38" spans="1:40" ht="19.5" customHeight="1" x14ac:dyDescent="0.25">
      <c r="A38" s="2"/>
      <c r="P38" s="9"/>
      <c r="Q38" s="9"/>
      <c r="X38" s="9"/>
      <c r="Y38" s="9"/>
      <c r="AF38" s="9"/>
      <c r="AG38" s="9"/>
      <c r="AN38" s="9"/>
    </row>
    <row r="39" spans="1:40" ht="19.5" customHeight="1" x14ac:dyDescent="0.25">
      <c r="A39" s="2"/>
      <c r="P39" s="9"/>
      <c r="Q39" s="9"/>
      <c r="X39" s="9"/>
      <c r="Y39" s="9"/>
      <c r="AF39" s="9"/>
      <c r="AG39" s="9"/>
      <c r="AN39" s="9"/>
    </row>
    <row r="40" spans="1:40" ht="11.1" customHeight="1" x14ac:dyDescent="0.25">
      <c r="A40" s="2"/>
      <c r="B40" s="205" t="s">
        <v>12</v>
      </c>
      <c r="C40" s="205"/>
      <c r="D40" s="205"/>
      <c r="E40" s="205"/>
      <c r="F40" s="205"/>
      <c r="G40" s="205"/>
      <c r="H40" s="13"/>
      <c r="J40" s="205" t="s">
        <v>12</v>
      </c>
      <c r="K40" s="205"/>
      <c r="L40" s="205"/>
      <c r="M40" s="205"/>
      <c r="N40" s="205"/>
      <c r="O40" s="205"/>
      <c r="P40" s="13"/>
      <c r="Q40" s="9"/>
      <c r="R40" s="205" t="s">
        <v>12</v>
      </c>
      <c r="S40" s="205"/>
      <c r="T40" s="205"/>
      <c r="U40" s="205"/>
      <c r="V40" s="205"/>
      <c r="W40" s="205"/>
      <c r="X40" s="13"/>
      <c r="Y40" s="9"/>
      <c r="Z40" s="205" t="s">
        <v>12</v>
      </c>
      <c r="AA40" s="205"/>
      <c r="AB40" s="205"/>
      <c r="AC40" s="205"/>
      <c r="AD40" s="205"/>
      <c r="AE40" s="205"/>
      <c r="AF40" s="13"/>
      <c r="AG40" s="9"/>
      <c r="AH40" s="205" t="s">
        <v>12</v>
      </c>
      <c r="AI40" s="205"/>
      <c r="AJ40" s="205"/>
      <c r="AK40" s="205"/>
      <c r="AL40" s="205"/>
      <c r="AM40" s="205"/>
      <c r="AN40" s="13"/>
    </row>
    <row r="41" spans="1:40" ht="11.1" customHeight="1" x14ac:dyDescent="0.25">
      <c r="A41" s="2"/>
      <c r="B41" s="15" t="s">
        <v>13</v>
      </c>
      <c r="C41" s="163" t="str">
        <f>IF('RESUMEN ACTA 1'!C41="","",'RESUMEN ACTA 1'!C41)</f>
        <v>TRIBUNAL ESTUDIANTIL 1</v>
      </c>
      <c r="D41" s="163"/>
      <c r="E41" s="163"/>
      <c r="F41" s="163"/>
      <c r="G41" s="163"/>
      <c r="H41" s="16"/>
      <c r="J41" s="15" t="s">
        <v>13</v>
      </c>
      <c r="K41" s="163" t="str">
        <f>IF('RESUMEN ACTA 1'!K41="","",'RESUMEN ACTA 1'!K41)</f>
        <v>TRIBUNAL ESTUDIANTIL 2</v>
      </c>
      <c r="L41" s="163"/>
      <c r="M41" s="163"/>
      <c r="N41" s="163"/>
      <c r="O41" s="163"/>
      <c r="P41" s="16"/>
      <c r="Q41" s="9"/>
      <c r="R41" s="15" t="s">
        <v>13</v>
      </c>
      <c r="S41" s="163" t="str">
        <f>IF('RESUMEN ACTA 1'!S41="","",'RESUMEN ACTA 1'!S41)</f>
        <v>TRIBUNAL ESTUDIANTIL 3</v>
      </c>
      <c r="T41" s="163"/>
      <c r="U41" s="163"/>
      <c r="V41" s="163"/>
      <c r="W41" s="163"/>
      <c r="X41" s="20"/>
      <c r="Y41" s="17"/>
      <c r="Z41" s="15" t="s">
        <v>13</v>
      </c>
      <c r="AA41" s="163" t="str">
        <f>IF('RESUMEN ACTA 1'!AA41="","",'RESUMEN ACTA 1'!AA41)</f>
        <v>TRIBUNAL ESTUDIANTIL 4</v>
      </c>
      <c r="AB41" s="163"/>
      <c r="AC41" s="163"/>
      <c r="AD41" s="163"/>
      <c r="AE41" s="163"/>
      <c r="AF41" s="20"/>
      <c r="AG41" s="9"/>
      <c r="AH41" s="15" t="s">
        <v>13</v>
      </c>
      <c r="AI41" s="163" t="str">
        <f>IF('RESUMEN ACTA 1'!AI41="","",'RESUMEN ACTA 1'!AI41)</f>
        <v>TRIBUNAL ESTUDIANTIL 5</v>
      </c>
      <c r="AJ41" s="163"/>
      <c r="AK41" s="163"/>
      <c r="AL41" s="163"/>
      <c r="AM41" s="163"/>
      <c r="AN41" s="20"/>
    </row>
    <row r="42" spans="1:40" s="12" customFormat="1" ht="9.9499999999999993" customHeight="1" x14ac:dyDescent="0.15">
      <c r="A42" s="11"/>
      <c r="B42" s="204" t="s">
        <v>6</v>
      </c>
      <c r="C42" s="204"/>
      <c r="D42" s="204"/>
      <c r="E42" s="204"/>
      <c r="F42" s="204"/>
      <c r="G42" s="204"/>
      <c r="H42" s="14"/>
      <c r="J42" s="204" t="s">
        <v>6</v>
      </c>
      <c r="K42" s="204"/>
      <c r="L42" s="204"/>
      <c r="M42" s="204"/>
      <c r="N42" s="204"/>
      <c r="O42" s="204"/>
      <c r="P42" s="14"/>
      <c r="Q42" s="18"/>
      <c r="R42" s="204" t="s">
        <v>6</v>
      </c>
      <c r="S42" s="204"/>
      <c r="T42" s="204"/>
      <c r="U42" s="204"/>
      <c r="V42" s="204"/>
      <c r="W42" s="204"/>
      <c r="X42" s="14"/>
      <c r="Y42" s="18"/>
      <c r="Z42" s="204" t="s">
        <v>6</v>
      </c>
      <c r="AA42" s="204"/>
      <c r="AB42" s="204"/>
      <c r="AC42" s="204"/>
      <c r="AD42" s="204"/>
      <c r="AE42" s="204"/>
      <c r="AF42" s="14"/>
      <c r="AG42" s="18"/>
      <c r="AH42" s="204" t="s">
        <v>6</v>
      </c>
      <c r="AI42" s="204"/>
      <c r="AJ42" s="204"/>
      <c r="AK42" s="204"/>
      <c r="AL42" s="204"/>
      <c r="AM42" s="204"/>
      <c r="AN42" s="14"/>
    </row>
    <row r="43" spans="1:40" ht="9.9499999999999993" customHeight="1" x14ac:dyDescent="0.25">
      <c r="A43" s="6"/>
      <c r="B43" s="27" t="s">
        <v>54</v>
      </c>
      <c r="C43" s="305" t="str">
        <f>IF('RESUMEN ACTA 1'!C43="","",'RESUMEN ACTA 1'!C43)</f>
        <v>Nº REG. UNIV. TRIB. EST. 1</v>
      </c>
      <c r="D43" s="305"/>
      <c r="E43" s="305"/>
      <c r="F43" s="305"/>
      <c r="G43" s="305"/>
      <c r="H43" s="16"/>
      <c r="J43" s="27" t="s">
        <v>54</v>
      </c>
      <c r="K43" s="305" t="str">
        <f>IF('RESUMEN ACTA 1'!K43="","",'RESUMEN ACTA 1'!K43)</f>
        <v>Nº REG. UNIV. TRIB. EST. 2</v>
      </c>
      <c r="L43" s="305"/>
      <c r="M43" s="305"/>
      <c r="N43" s="305"/>
      <c r="O43" s="305"/>
      <c r="P43" s="16"/>
      <c r="Q43" s="9"/>
      <c r="R43" s="27" t="s">
        <v>54</v>
      </c>
      <c r="S43" s="305" t="str">
        <f>IF('RESUMEN ACTA 1'!S43="","",'RESUMEN ACTA 1'!S43)</f>
        <v>Nº REG. UNIV. TRIB. EST. 3</v>
      </c>
      <c r="T43" s="305"/>
      <c r="U43" s="305"/>
      <c r="V43" s="305"/>
      <c r="W43" s="305"/>
      <c r="X43" s="16"/>
      <c r="Y43" s="9"/>
      <c r="Z43" s="27" t="s">
        <v>54</v>
      </c>
      <c r="AA43" s="305" t="str">
        <f>IF('RESUMEN ACTA 1'!AA43="","",'RESUMEN ACTA 1'!AA43)</f>
        <v>Nº REG. UNIV. TRIB. EST. 4</v>
      </c>
      <c r="AB43" s="305"/>
      <c r="AC43" s="305"/>
      <c r="AD43" s="305"/>
      <c r="AE43" s="305"/>
      <c r="AF43" s="16"/>
      <c r="AG43" s="9"/>
      <c r="AH43" s="27" t="s">
        <v>54</v>
      </c>
      <c r="AI43" s="305" t="str">
        <f>IF('RESUMEN ACTA 1'!AI43="","",'RESUMEN ACTA 1'!AI43)</f>
        <v>Nº REG. UNIV. TRIB. EST. 5</v>
      </c>
      <c r="AJ43" s="305"/>
      <c r="AK43" s="305"/>
      <c r="AL43" s="305"/>
      <c r="AM43" s="305"/>
      <c r="AN43" s="16"/>
    </row>
    <row r="44" spans="1:40" x14ac:dyDescent="0.25">
      <c r="A44" s="4"/>
    </row>
    <row r="45" spans="1:40" x14ac:dyDescent="0.25">
      <c r="A45" s="4"/>
    </row>
  </sheetData>
  <mergeCells count="227">
    <mergeCell ref="AJ11:AL11"/>
    <mergeCell ref="AB8:AE9"/>
    <mergeCell ref="AF8:AI9"/>
    <mergeCell ref="AB10:AE10"/>
    <mergeCell ref="Z40:AE40"/>
    <mergeCell ref="AH40:AM40"/>
    <mergeCell ref="Z36:AE36"/>
    <mergeCell ref="Q25:AA25"/>
    <mergeCell ref="AB25:AE25"/>
    <mergeCell ref="AF25:AI25"/>
    <mergeCell ref="AJ25:AL25"/>
    <mergeCell ref="Q26:AA26"/>
    <mergeCell ref="AB26:AE26"/>
    <mergeCell ref="AF26:AI26"/>
    <mergeCell ref="AJ26:AL26"/>
    <mergeCell ref="Q27:AA27"/>
    <mergeCell ref="AB27:AE27"/>
    <mergeCell ref="AF27:AI27"/>
    <mergeCell ref="AJ27:AL27"/>
    <mergeCell ref="AM28:AO28"/>
    <mergeCell ref="AM29:AO29"/>
    <mergeCell ref="AM11:AO11"/>
    <mergeCell ref="AB12:AE12"/>
    <mergeCell ref="Q16:AA16"/>
    <mergeCell ref="B36:G36"/>
    <mergeCell ref="J36:O36"/>
    <mergeCell ref="R36:W36"/>
    <mergeCell ref="AH36:AM36"/>
    <mergeCell ref="AB30:AD30"/>
    <mergeCell ref="AE30:AF30"/>
    <mergeCell ref="AH30:AL30"/>
    <mergeCell ref="B34:G34"/>
    <mergeCell ref="J34:O34"/>
    <mergeCell ref="R34:W34"/>
    <mergeCell ref="Z34:AE34"/>
    <mergeCell ref="AH34:AM34"/>
    <mergeCell ref="AH35:AM35"/>
    <mergeCell ref="A30:AA30"/>
    <mergeCell ref="Z35:AE35"/>
    <mergeCell ref="B35:G35"/>
    <mergeCell ref="J35:O35"/>
    <mergeCell ref="R35:W35"/>
    <mergeCell ref="C37:G37"/>
    <mergeCell ref="K37:O37"/>
    <mergeCell ref="S37:W37"/>
    <mergeCell ref="AA37:AE37"/>
    <mergeCell ref="AI37:AM37"/>
    <mergeCell ref="B40:G40"/>
    <mergeCell ref="J40:O40"/>
    <mergeCell ref="R40:W40"/>
    <mergeCell ref="B13:J13"/>
    <mergeCell ref="K13:M13"/>
    <mergeCell ref="N13:P13"/>
    <mergeCell ref="B14:J14"/>
    <mergeCell ref="K14:M14"/>
    <mergeCell ref="N14:P14"/>
    <mergeCell ref="B15:J15"/>
    <mergeCell ref="K15:M15"/>
    <mergeCell ref="N15:P15"/>
    <mergeCell ref="Q13:AA13"/>
    <mergeCell ref="AB13:AE13"/>
    <mergeCell ref="Q14:AA14"/>
    <mergeCell ref="Q15:AA15"/>
    <mergeCell ref="B16:J16"/>
    <mergeCell ref="K16:M16"/>
    <mergeCell ref="N16:P16"/>
    <mergeCell ref="C43:G43"/>
    <mergeCell ref="K43:O43"/>
    <mergeCell ref="S43:W43"/>
    <mergeCell ref="AA43:AE43"/>
    <mergeCell ref="AI43:AM43"/>
    <mergeCell ref="S41:W41"/>
    <mergeCell ref="AA41:AE41"/>
    <mergeCell ref="AI41:AM41"/>
    <mergeCell ref="B42:G42"/>
    <mergeCell ref="J42:O42"/>
    <mergeCell ref="R42:W42"/>
    <mergeCell ref="Z42:AE42"/>
    <mergeCell ref="AH42:AM42"/>
    <mergeCell ref="C41:G41"/>
    <mergeCell ref="K41:O41"/>
    <mergeCell ref="B29:J29"/>
    <mergeCell ref="K29:M29"/>
    <mergeCell ref="N29:P29"/>
    <mergeCell ref="Q28:AA28"/>
    <mergeCell ref="AB28:AE28"/>
    <mergeCell ref="AF28:AI28"/>
    <mergeCell ref="AJ28:AL28"/>
    <mergeCell ref="Q29:AA29"/>
    <mergeCell ref="AB29:AE29"/>
    <mergeCell ref="AF29:AI29"/>
    <mergeCell ref="AJ29:AL29"/>
    <mergeCell ref="B28:J28"/>
    <mergeCell ref="K28:M28"/>
    <mergeCell ref="N28:P28"/>
    <mergeCell ref="A8:A9"/>
    <mergeCell ref="AM8:AO9"/>
    <mergeCell ref="AM26:AO26"/>
    <mergeCell ref="AM27:AO27"/>
    <mergeCell ref="AM24:AO24"/>
    <mergeCell ref="AM25:AO25"/>
    <mergeCell ref="AM22:AO22"/>
    <mergeCell ref="AM23:AO23"/>
    <mergeCell ref="AM20:AO20"/>
    <mergeCell ref="AM21:AO21"/>
    <mergeCell ref="AM18:AO18"/>
    <mergeCell ref="AM19:AO19"/>
    <mergeCell ref="B18:J18"/>
    <mergeCell ref="AM16:AO16"/>
    <mergeCell ref="AM17:AO17"/>
    <mergeCell ref="AM14:AO14"/>
    <mergeCell ref="AM15:AO15"/>
    <mergeCell ref="AM12:AO12"/>
    <mergeCell ref="AM13:AO13"/>
    <mergeCell ref="AM10:AO10"/>
    <mergeCell ref="K24:M24"/>
    <mergeCell ref="N24:P24"/>
    <mergeCell ref="B12:J12"/>
    <mergeCell ref="K12:M12"/>
    <mergeCell ref="N12:P12"/>
    <mergeCell ref="Q12:AA12"/>
    <mergeCell ref="AF10:AI10"/>
    <mergeCell ref="Q11:AA11"/>
    <mergeCell ref="AB11:AE11"/>
    <mergeCell ref="AF11:AI11"/>
    <mergeCell ref="B11:J11"/>
    <mergeCell ref="K11:M11"/>
    <mergeCell ref="N11:P11"/>
    <mergeCell ref="D1:Y1"/>
    <mergeCell ref="B9:J9"/>
    <mergeCell ref="K9:M9"/>
    <mergeCell ref="B8:M8"/>
    <mergeCell ref="N9:P9"/>
    <mergeCell ref="N10:P10"/>
    <mergeCell ref="B10:J10"/>
    <mergeCell ref="K10:M10"/>
    <mergeCell ref="N8:AA8"/>
    <mergeCell ref="Q9:AA9"/>
    <mergeCell ref="Q10:AA10"/>
    <mergeCell ref="Y4:AO4"/>
    <mergeCell ref="D5:F5"/>
    <mergeCell ref="G5:J5"/>
    <mergeCell ref="AK7:AO7"/>
    <mergeCell ref="B7:AI7"/>
    <mergeCell ref="AG1:AO1"/>
    <mergeCell ref="AJ8:AL9"/>
    <mergeCell ref="AJ10:AL10"/>
    <mergeCell ref="AM2:AO2"/>
    <mergeCell ref="D2:Y2"/>
    <mergeCell ref="D4:F4"/>
    <mergeCell ref="G4:T4"/>
    <mergeCell ref="U4:X4"/>
    <mergeCell ref="B26:J26"/>
    <mergeCell ref="K26:M26"/>
    <mergeCell ref="N26:P26"/>
    <mergeCell ref="B27:J27"/>
    <mergeCell ref="K27:M27"/>
    <mergeCell ref="N27:P27"/>
    <mergeCell ref="B20:J20"/>
    <mergeCell ref="K20:M20"/>
    <mergeCell ref="N20:P20"/>
    <mergeCell ref="B21:J21"/>
    <mergeCell ref="K21:M21"/>
    <mergeCell ref="N21:P21"/>
    <mergeCell ref="B22:J22"/>
    <mergeCell ref="K22:M22"/>
    <mergeCell ref="N22:P22"/>
    <mergeCell ref="B23:J23"/>
    <mergeCell ref="K23:M23"/>
    <mergeCell ref="N23:P23"/>
    <mergeCell ref="B24:J24"/>
    <mergeCell ref="N25:P25"/>
    <mergeCell ref="B17:J17"/>
    <mergeCell ref="K17:M17"/>
    <mergeCell ref="N17:P17"/>
    <mergeCell ref="K18:M18"/>
    <mergeCell ref="N18:P18"/>
    <mergeCell ref="B19:J19"/>
    <mergeCell ref="K19:M19"/>
    <mergeCell ref="N19:P19"/>
    <mergeCell ref="B25:J25"/>
    <mergeCell ref="K25:M25"/>
    <mergeCell ref="AB16:AE16"/>
    <mergeCell ref="AF16:AI16"/>
    <mergeCell ref="AJ16:AL16"/>
    <mergeCell ref="Q17:AA17"/>
    <mergeCell ref="AB17:AE17"/>
    <mergeCell ref="AF17:AI17"/>
    <mergeCell ref="AJ17:AL17"/>
    <mergeCell ref="Q18:AA18"/>
    <mergeCell ref="AB18:AE18"/>
    <mergeCell ref="AF18:AI18"/>
    <mergeCell ref="AJ18:AL18"/>
    <mergeCell ref="AB14:AE14"/>
    <mergeCell ref="AB15:AE15"/>
    <mergeCell ref="AJ13:AL13"/>
    <mergeCell ref="AF14:AI14"/>
    <mergeCell ref="AJ14:AL14"/>
    <mergeCell ref="AF15:AI15"/>
    <mergeCell ref="AJ15:AL15"/>
    <mergeCell ref="AF12:AI12"/>
    <mergeCell ref="AJ12:AL12"/>
    <mergeCell ref="AF13:AI13"/>
    <mergeCell ref="Q20:AA20"/>
    <mergeCell ref="AB20:AE20"/>
    <mergeCell ref="AF20:AI20"/>
    <mergeCell ref="AJ20:AL20"/>
    <mergeCell ref="AB19:AE19"/>
    <mergeCell ref="AF19:AI19"/>
    <mergeCell ref="Q23:AA23"/>
    <mergeCell ref="AB23:AE23"/>
    <mergeCell ref="AF23:AI23"/>
    <mergeCell ref="AJ23:AL23"/>
    <mergeCell ref="Q19:AA19"/>
    <mergeCell ref="AJ19:AL19"/>
    <mergeCell ref="Q24:AA24"/>
    <mergeCell ref="AB24:AE24"/>
    <mergeCell ref="AF24:AI24"/>
    <mergeCell ref="AJ24:AL24"/>
    <mergeCell ref="Q21:AA21"/>
    <mergeCell ref="AB21:AE21"/>
    <mergeCell ref="AF21:AI21"/>
    <mergeCell ref="AJ21:AL21"/>
    <mergeCell ref="Q22:AA22"/>
    <mergeCell ref="AB22:AE22"/>
    <mergeCell ref="AF22:AI22"/>
    <mergeCell ref="AJ22:AL22"/>
  </mergeCells>
  <printOptions horizontalCentered="1"/>
  <pageMargins left="0.27559055118110237" right="0.27559055118110237" top="0.47244094488188981" bottom="0.27559055118110237" header="0.19685039370078741" footer="0.19685039370078741"/>
  <pageSetup paperSize="120" scale="9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9" workbookViewId="0">
      <selection activeCell="AC12" sqref="AC12"/>
    </sheetView>
  </sheetViews>
  <sheetFormatPr baseColWidth="10" defaultRowHeight="15" x14ac:dyDescent="0.25"/>
  <cols>
    <col min="1" max="1" width="4" customWidth="1"/>
    <col min="5" max="5" width="3.5703125" customWidth="1"/>
    <col min="6" max="6" width="3" hidden="1" customWidth="1"/>
    <col min="7" max="9" width="11.42578125" hidden="1" customWidth="1"/>
    <col min="11" max="11" width="7.7109375" customWidth="1"/>
    <col min="12" max="12" width="8.140625" hidden="1" customWidth="1"/>
    <col min="13" max="13" width="11.42578125" hidden="1" customWidth="1"/>
    <col min="15" max="15" width="5" customWidth="1"/>
    <col min="18" max="18" width="5.5703125" customWidth="1"/>
    <col min="19" max="23" width="11.42578125" hidden="1" customWidth="1"/>
    <col min="24" max="24" width="11.42578125" customWidth="1"/>
    <col min="25" max="25" width="7.42578125" customWidth="1"/>
    <col min="26" max="27" width="11.42578125" hidden="1" customWidth="1"/>
  </cols>
  <sheetData>
    <row r="1" spans="1:27" x14ac:dyDescent="0.25">
      <c r="R1" s="100" t="s">
        <v>213</v>
      </c>
      <c r="V1" s="100" t="s">
        <v>176</v>
      </c>
      <c r="W1" s="100"/>
      <c r="X1" s="100"/>
      <c r="Y1" s="100"/>
      <c r="Z1" s="100"/>
      <c r="AA1" s="100"/>
    </row>
    <row r="2" spans="1:27" x14ac:dyDescent="0.25">
      <c r="R2" s="100" t="s">
        <v>214</v>
      </c>
      <c r="V2" s="100" t="s">
        <v>177</v>
      </c>
      <c r="W2" s="100"/>
      <c r="X2" s="100"/>
      <c r="Y2" s="100"/>
      <c r="Z2" s="100"/>
      <c r="AA2" s="100"/>
    </row>
    <row r="3" spans="1:27" ht="15.75" x14ac:dyDescent="0.25">
      <c r="A3" s="335" t="s">
        <v>185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</row>
    <row r="4" spans="1:27" ht="15.75" x14ac:dyDescent="0.25">
      <c r="A4" s="101"/>
      <c r="B4" s="101"/>
      <c r="C4" s="101"/>
      <c r="D4" s="101"/>
      <c r="E4" s="101" t="s">
        <v>178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 t="s">
        <v>179</v>
      </c>
      <c r="X4" s="101"/>
      <c r="Y4" s="101"/>
      <c r="Z4" s="101"/>
      <c r="AA4" s="101"/>
    </row>
    <row r="5" spans="1:27" ht="15.75" x14ac:dyDescent="0.25">
      <c r="A5" s="101"/>
      <c r="B5" s="101"/>
      <c r="C5" s="101"/>
      <c r="D5" s="101"/>
      <c r="E5" s="101" t="s">
        <v>180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7" ht="21" customHeight="1" x14ac:dyDescent="0.25">
      <c r="A6" s="99" t="s">
        <v>1</v>
      </c>
      <c r="B6" s="121" t="s">
        <v>93</v>
      </c>
      <c r="C6" s="122"/>
      <c r="D6" s="122"/>
      <c r="E6" s="122"/>
      <c r="F6" s="122"/>
      <c r="G6" s="122"/>
      <c r="H6" s="122"/>
      <c r="I6" s="123"/>
      <c r="J6" s="336" t="s">
        <v>181</v>
      </c>
      <c r="K6" s="337"/>
      <c r="L6" s="337"/>
      <c r="M6" s="338"/>
      <c r="N6" s="102"/>
      <c r="O6" s="99" t="s">
        <v>1</v>
      </c>
      <c r="P6" s="121" t="s">
        <v>93</v>
      </c>
      <c r="Q6" s="122"/>
      <c r="R6" s="122"/>
      <c r="S6" s="122"/>
      <c r="T6" s="122"/>
      <c r="U6" s="122"/>
      <c r="V6" s="122"/>
      <c r="W6" s="123"/>
      <c r="X6" s="336" t="s">
        <v>181</v>
      </c>
      <c r="Y6" s="337"/>
      <c r="Z6" s="337"/>
      <c r="AA6" s="338"/>
    </row>
    <row r="7" spans="1:27" ht="16.5" x14ac:dyDescent="0.25">
      <c r="A7" s="103">
        <v>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104"/>
      <c r="O7" s="103">
        <v>21</v>
      </c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</row>
    <row r="8" spans="1:27" ht="16.5" x14ac:dyDescent="0.25">
      <c r="A8" s="103">
        <v>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104"/>
      <c r="O8" s="103">
        <v>22</v>
      </c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</row>
    <row r="9" spans="1:27" ht="16.5" x14ac:dyDescent="0.25">
      <c r="A9" s="103">
        <v>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104"/>
      <c r="O9" s="103">
        <v>23</v>
      </c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</row>
    <row r="10" spans="1:27" ht="16.5" x14ac:dyDescent="0.25">
      <c r="A10" s="103">
        <v>4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104"/>
      <c r="O10" s="103">
        <v>24</v>
      </c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</row>
    <row r="11" spans="1:27" ht="16.5" x14ac:dyDescent="0.25">
      <c r="A11" s="103">
        <v>5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104"/>
      <c r="O11" s="103">
        <v>25</v>
      </c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</row>
    <row r="12" spans="1:27" ht="16.5" x14ac:dyDescent="0.25">
      <c r="A12" s="103">
        <v>6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104"/>
      <c r="O12" s="103">
        <v>26</v>
      </c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</row>
    <row r="13" spans="1:27" ht="16.5" x14ac:dyDescent="0.25">
      <c r="A13" s="103">
        <v>7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104"/>
      <c r="O13" s="103">
        <v>27</v>
      </c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</row>
    <row r="14" spans="1:27" ht="16.5" x14ac:dyDescent="0.25">
      <c r="A14" s="103">
        <v>8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104"/>
      <c r="O14" s="103">
        <v>28</v>
      </c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</row>
    <row r="15" spans="1:27" ht="16.5" x14ac:dyDescent="0.25">
      <c r="A15" s="103">
        <v>9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104"/>
      <c r="O15" s="103">
        <v>29</v>
      </c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</row>
    <row r="16" spans="1:27" ht="16.5" x14ac:dyDescent="0.25">
      <c r="A16" s="103">
        <v>10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104"/>
      <c r="O16" s="103">
        <v>30</v>
      </c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</row>
    <row r="17" spans="1:27" ht="16.5" x14ac:dyDescent="0.25">
      <c r="A17" s="103">
        <v>11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104"/>
      <c r="O17" s="103">
        <v>31</v>
      </c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</row>
    <row r="18" spans="1:27" ht="16.5" x14ac:dyDescent="0.25">
      <c r="A18" s="103">
        <v>12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104"/>
      <c r="O18" s="103">
        <v>32</v>
      </c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</row>
    <row r="19" spans="1:27" ht="16.5" x14ac:dyDescent="0.25">
      <c r="A19" s="103">
        <v>13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104"/>
      <c r="O19" s="103">
        <v>33</v>
      </c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</row>
    <row r="20" spans="1:27" ht="16.5" x14ac:dyDescent="0.25">
      <c r="A20" s="103">
        <v>14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104"/>
      <c r="O20" s="103">
        <v>34</v>
      </c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</row>
    <row r="21" spans="1:27" ht="16.5" x14ac:dyDescent="0.25">
      <c r="A21" s="103">
        <v>15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104"/>
      <c r="O21" s="103">
        <v>35</v>
      </c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</row>
    <row r="22" spans="1:27" ht="16.5" x14ac:dyDescent="0.25">
      <c r="A22" s="103">
        <v>16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104"/>
      <c r="O22" s="103">
        <v>36</v>
      </c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</row>
    <row r="23" spans="1:27" ht="16.5" x14ac:dyDescent="0.25">
      <c r="A23" s="103">
        <v>17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104"/>
      <c r="O23" s="103">
        <v>37</v>
      </c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</row>
    <row r="24" spans="1:27" ht="16.5" x14ac:dyDescent="0.25">
      <c r="A24" s="103">
        <v>18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104"/>
      <c r="O24" s="103">
        <v>38</v>
      </c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</row>
    <row r="25" spans="1:27" ht="16.5" x14ac:dyDescent="0.25">
      <c r="A25" s="103">
        <v>19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104"/>
      <c r="O25" s="103">
        <v>39</v>
      </c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</row>
    <row r="26" spans="1:27" ht="16.5" x14ac:dyDescent="0.25">
      <c r="A26" s="103">
        <v>20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104"/>
      <c r="O26" s="103">
        <v>40</v>
      </c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</row>
    <row r="27" spans="1:27" ht="15.75" x14ac:dyDescent="0.25">
      <c r="A27" s="335" t="s">
        <v>182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</row>
    <row r="28" spans="1:27" ht="15.75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x14ac:dyDescent="0.25">
      <c r="A29" s="99" t="s">
        <v>1</v>
      </c>
      <c r="B29" s="181" t="s">
        <v>93</v>
      </c>
      <c r="C29" s="181"/>
      <c r="D29" s="181"/>
      <c r="E29" s="181"/>
      <c r="F29" s="181"/>
      <c r="G29" s="181"/>
      <c r="H29" s="181"/>
      <c r="I29" s="181"/>
      <c r="J29" s="339" t="s">
        <v>181</v>
      </c>
      <c r="K29" s="339"/>
      <c r="L29" s="339"/>
      <c r="M29" s="339"/>
      <c r="N29" s="102"/>
      <c r="O29" s="99" t="s">
        <v>1</v>
      </c>
      <c r="P29" s="181" t="s">
        <v>93</v>
      </c>
      <c r="Q29" s="181"/>
      <c r="R29" s="181"/>
      <c r="S29" s="181"/>
      <c r="T29" s="181"/>
      <c r="U29" s="181"/>
      <c r="V29" s="181"/>
      <c r="W29" s="181"/>
      <c r="X29" s="339" t="s">
        <v>181</v>
      </c>
      <c r="Y29" s="339"/>
      <c r="Z29" s="339"/>
      <c r="AA29" s="339"/>
    </row>
    <row r="30" spans="1:27" ht="16.5" x14ac:dyDescent="0.25">
      <c r="A30" s="103">
        <v>1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104"/>
      <c r="O30" s="103">
        <v>4</v>
      </c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</row>
    <row r="31" spans="1:27" ht="16.5" x14ac:dyDescent="0.25">
      <c r="A31" s="103">
        <v>2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104"/>
      <c r="O31" s="103">
        <v>5</v>
      </c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</row>
    <row r="32" spans="1:27" ht="16.5" x14ac:dyDescent="0.25">
      <c r="A32" s="103">
        <v>3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104"/>
      <c r="O32" s="105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</row>
    <row r="33" spans="1:27" ht="15.75" x14ac:dyDescent="0.25">
      <c r="A33" s="335" t="s">
        <v>183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</row>
    <row r="34" spans="1:27" ht="15.75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x14ac:dyDescent="0.25">
      <c r="A35" s="99" t="s">
        <v>1</v>
      </c>
      <c r="B35" s="181" t="s">
        <v>184</v>
      </c>
      <c r="C35" s="181"/>
      <c r="D35" s="181"/>
      <c r="E35" s="181"/>
      <c r="F35" s="181"/>
      <c r="G35" s="181"/>
      <c r="H35" s="181"/>
      <c r="I35" s="181"/>
      <c r="J35" s="339" t="s">
        <v>181</v>
      </c>
      <c r="K35" s="339"/>
      <c r="L35" s="339"/>
      <c r="M35" s="339"/>
      <c r="N35" s="102"/>
      <c r="O35" s="99" t="s">
        <v>1</v>
      </c>
      <c r="P35" s="181" t="s">
        <v>184</v>
      </c>
      <c r="Q35" s="181"/>
      <c r="R35" s="181"/>
      <c r="S35" s="181"/>
      <c r="T35" s="181"/>
      <c r="U35" s="181"/>
      <c r="V35" s="181"/>
      <c r="W35" s="181"/>
      <c r="X35" s="339" t="s">
        <v>181</v>
      </c>
      <c r="Y35" s="339"/>
      <c r="Z35" s="339"/>
      <c r="AA35" s="339"/>
    </row>
    <row r="36" spans="1:27" ht="16.5" x14ac:dyDescent="0.25">
      <c r="A36" s="103">
        <v>1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104"/>
      <c r="O36" s="103">
        <v>4</v>
      </c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</row>
    <row r="37" spans="1:27" ht="16.5" x14ac:dyDescent="0.25">
      <c r="A37" s="103">
        <v>2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104"/>
      <c r="O37" s="103">
        <v>5</v>
      </c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</row>
    <row r="38" spans="1:27" ht="16.5" x14ac:dyDescent="0.25">
      <c r="A38" s="103">
        <v>3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104"/>
      <c r="O38" s="103">
        <v>6</v>
      </c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</row>
  </sheetData>
  <mergeCells count="119">
    <mergeCell ref="B38:I38"/>
    <mergeCell ref="J38:M38"/>
    <mergeCell ref="P38:W38"/>
    <mergeCell ref="X38:AA38"/>
    <mergeCell ref="B36:I36"/>
    <mergeCell ref="J36:M36"/>
    <mergeCell ref="P36:W36"/>
    <mergeCell ref="X36:AA36"/>
    <mergeCell ref="B37:I37"/>
    <mergeCell ref="J37:M37"/>
    <mergeCell ref="P37:W37"/>
    <mergeCell ref="X37:AA37"/>
    <mergeCell ref="B32:I32"/>
    <mergeCell ref="J32:M32"/>
    <mergeCell ref="P32:W32"/>
    <mergeCell ref="X32:AA32"/>
    <mergeCell ref="A33:AA33"/>
    <mergeCell ref="B35:I35"/>
    <mergeCell ref="J35:M35"/>
    <mergeCell ref="P35:W35"/>
    <mergeCell ref="X35:AA35"/>
    <mergeCell ref="B30:I30"/>
    <mergeCell ref="J30:M30"/>
    <mergeCell ref="P30:W30"/>
    <mergeCell ref="X30:AA30"/>
    <mergeCell ref="B31:I31"/>
    <mergeCell ref="J31:M31"/>
    <mergeCell ref="P31:W31"/>
    <mergeCell ref="X31:AA31"/>
    <mergeCell ref="B26:I26"/>
    <mergeCell ref="J26:M26"/>
    <mergeCell ref="P26:W26"/>
    <mergeCell ref="X26:AA26"/>
    <mergeCell ref="A27:AA27"/>
    <mergeCell ref="B29:I29"/>
    <mergeCell ref="J29:M29"/>
    <mergeCell ref="P29:W29"/>
    <mergeCell ref="X29:AA29"/>
    <mergeCell ref="B24:I24"/>
    <mergeCell ref="J24:M24"/>
    <mergeCell ref="P24:W24"/>
    <mergeCell ref="X24:AA24"/>
    <mergeCell ref="B25:I25"/>
    <mergeCell ref="J25:M25"/>
    <mergeCell ref="P25:W25"/>
    <mergeCell ref="X25:AA25"/>
    <mergeCell ref="B22:I22"/>
    <mergeCell ref="J22:M22"/>
    <mergeCell ref="P22:W22"/>
    <mergeCell ref="X22:AA22"/>
    <mergeCell ref="B23:I23"/>
    <mergeCell ref="J23:M23"/>
    <mergeCell ref="P23:W23"/>
    <mergeCell ref="X23:AA23"/>
    <mergeCell ref="B20:I20"/>
    <mergeCell ref="J20:M20"/>
    <mergeCell ref="P20:W20"/>
    <mergeCell ref="X20:AA20"/>
    <mergeCell ref="B21:I21"/>
    <mergeCell ref="J21:M21"/>
    <mergeCell ref="P21:W21"/>
    <mergeCell ref="X21:AA21"/>
    <mergeCell ref="B18:I18"/>
    <mergeCell ref="J18:M18"/>
    <mergeCell ref="P18:W18"/>
    <mergeCell ref="X18:AA18"/>
    <mergeCell ref="B19:I19"/>
    <mergeCell ref="J19:M19"/>
    <mergeCell ref="P19:W19"/>
    <mergeCell ref="X19:AA19"/>
    <mergeCell ref="B16:I16"/>
    <mergeCell ref="J16:M16"/>
    <mergeCell ref="P16:W16"/>
    <mergeCell ref="X16:AA16"/>
    <mergeCell ref="B17:I17"/>
    <mergeCell ref="J17:M17"/>
    <mergeCell ref="P17:W17"/>
    <mergeCell ref="X17:AA17"/>
    <mergeCell ref="B14:I14"/>
    <mergeCell ref="J14:M14"/>
    <mergeCell ref="P14:W14"/>
    <mergeCell ref="X14:AA14"/>
    <mergeCell ref="B15:I15"/>
    <mergeCell ref="J15:M15"/>
    <mergeCell ref="P15:W15"/>
    <mergeCell ref="X15:AA15"/>
    <mergeCell ref="B12:I12"/>
    <mergeCell ref="J12:M12"/>
    <mergeCell ref="P12:W12"/>
    <mergeCell ref="X12:AA12"/>
    <mergeCell ref="B13:I13"/>
    <mergeCell ref="J13:M13"/>
    <mergeCell ref="P13:W13"/>
    <mergeCell ref="X13:AA13"/>
    <mergeCell ref="B10:I10"/>
    <mergeCell ref="J10:M10"/>
    <mergeCell ref="P10:W10"/>
    <mergeCell ref="X10:AA10"/>
    <mergeCell ref="B11:I11"/>
    <mergeCell ref="J11:M11"/>
    <mergeCell ref="P11:W11"/>
    <mergeCell ref="X11:AA11"/>
    <mergeCell ref="B8:I8"/>
    <mergeCell ref="J8:M8"/>
    <mergeCell ref="P8:W8"/>
    <mergeCell ref="X8:AA8"/>
    <mergeCell ref="B9:I9"/>
    <mergeCell ref="J9:M9"/>
    <mergeCell ref="P9:W9"/>
    <mergeCell ref="X9:AA9"/>
    <mergeCell ref="A3:AA3"/>
    <mergeCell ref="B6:I6"/>
    <mergeCell ref="J6:M6"/>
    <mergeCell ref="P6:W6"/>
    <mergeCell ref="X6:AA6"/>
    <mergeCell ref="B7:I7"/>
    <mergeCell ref="J7:M7"/>
    <mergeCell ref="P7:W7"/>
    <mergeCell ref="X7:AA7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ACTA 1</vt:lpstr>
      <vt:lpstr>RESUMEN ACTA 1</vt:lpstr>
      <vt:lpstr>ACTA 2</vt:lpstr>
      <vt:lpstr>RESUMEN ACTA 2</vt:lpstr>
      <vt:lpstr>ACTA SORTEO BOLOS</vt:lpstr>
      <vt:lpstr>ACTA 3</vt:lpstr>
      <vt:lpstr>RESUMEN ACTA 3</vt:lpstr>
      <vt:lpstr>ACTA 4</vt:lpstr>
      <vt:lpstr>Hoja1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MERITOS Y SUFICIENCIA</dc:title>
  <dc:subject>PROPUESTA V 0.04</dc:subject>
  <dc:creator>§fin</dc:creator>
  <cp:keywords>DOCENTE</cp:keywords>
  <dc:description>Esto es muy lento, no se puede avanzar a una velocidad de crucero de batalla</dc:description>
  <cp:lastModifiedBy>Usuario de Windows</cp:lastModifiedBy>
  <cp:lastPrinted>2016-11-23T18:50:39Z</cp:lastPrinted>
  <dcterms:created xsi:type="dcterms:W3CDTF">2012-09-12T13:45:11Z</dcterms:created>
  <dcterms:modified xsi:type="dcterms:W3CDTF">2021-11-24T18:48:19Z</dcterms:modified>
  <cp:category>§fin</cp:category>
</cp:coreProperties>
</file>